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firstSheet="1"/>
  </bookViews>
  <sheets>
    <sheet name="CAPA" sheetId="1" r:id="rId1"/>
    <sheet name="anexo12" sheetId="2" r:id="rId2"/>
    <sheet name="anexo13" sheetId="3" r:id="rId3"/>
    <sheet name="anexo14" sheetId="4" r:id="rId4"/>
    <sheet name="anexo18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<sst xmlns="http://schemas.openxmlformats.org/spreadsheetml/2006/main" count="1589" uniqueCount="1183">
  <si>
    <t>SÍNTESE DE MUDANÇAS DE CAMPOS DOS ANEXOS ALTERADOS PARA AS CONTAS DE GOVERNO DE 2025 PARA OS JURISDICIONADOS DO RN.</t>
  </si>
  <si>
    <t>LEGENDA</t>
  </si>
  <si>
    <t>SIGNIFICADO</t>
  </si>
  <si>
    <t>🟩 VERDE</t>
  </si>
  <si>
    <t>Novo (registro incluído recentemente)</t>
  </si>
  <si>
    <t>⬛ PRETO</t>
  </si>
  <si>
    <t>Permanece (registro sem alteração)</t>
  </si>
  <si>
    <t>Recebe valor Atual e Anterior</t>
  </si>
  <si>
    <t>-</t>
  </si>
  <si>
    <t>Valor calculado pelo TCE/RN</t>
  </si>
  <si>
    <t>CAMPOS REMOVIDOS NÃO ESTÃO NA RELAÇÃO ATUAL</t>
  </si>
  <si>
    <t>ANEXO 12 - BALANÇO ORÇAMENTÁRIO</t>
  </si>
  <si>
    <t xml:space="preserve">  &lt;anexo12&gt;</t>
  </si>
  <si>
    <t>BLOCO A - QUADRO PRINCIPAL</t>
  </si>
  <si>
    <t xml:space="preserve">    &lt;anexoDados12&gt;</t>
  </si>
  <si>
    <t>Linha</t>
  </si>
  <si>
    <t>RECEITAS ORÇAMENTÁRIAS</t>
  </si>
  <si>
    <t>Nota</t>
  </si>
  <si>
    <t>PREVISÃO            INICIAL                               (a)</t>
  </si>
  <si>
    <t>PREVISÃO ATUALIZADA                       (b)</t>
  </si>
  <si>
    <t>RECEITAS REALIZADAS                             (c)</t>
  </si>
  <si>
    <t>SALDO                         (d) = (c-b)</t>
  </si>
  <si>
    <t xml:space="preserve">      &lt;blocoAReceitasA12&gt;</t>
  </si>
  <si>
    <t>L1</t>
  </si>
  <si>
    <t>RECEITAS CORRENTES (I) (L2 + ... + L9)</t>
  </si>
  <si>
    <t xml:space="preserve">        &lt;notaReceitaCorrente&gt;</t>
  </si>
  <si>
    <t>L2</t>
  </si>
  <si>
    <t>Impostos, Taxas e Contribuições de Melhoria</t>
  </si>
  <si>
    <t>&lt;notaImpostosTaxasContribuicoesMelhoria&gt;</t>
  </si>
  <si>
    <t>&lt;valorImpostosTaxasContribuicoesMelhoriaPI&gt;</t>
  </si>
  <si>
    <t>&lt;valorImpostosTaxasContribuicoesMelhoriaPA&gt;</t>
  </si>
  <si>
    <t>&lt;valorImpostosTaxasContribuicoesMelhoriaRR&gt;</t>
  </si>
  <si>
    <t>L3</t>
  </si>
  <si>
    <t>Receita de Contribuições</t>
  </si>
  <si>
    <t xml:space="preserve">        &lt;notaReceitaContribuicao&gt;</t>
  </si>
  <si>
    <t xml:space="preserve">        &lt;valorReceitaContribuicaoPI&gt;</t>
  </si>
  <si>
    <t xml:space="preserve">        &lt;valorReceitaContribuicaoPA&gt;</t>
  </si>
  <si>
    <t xml:space="preserve">        &lt;valorReceitaContribuicaoRR&gt;</t>
  </si>
  <si>
    <t>L4</t>
  </si>
  <si>
    <t>Receita Patrimonial</t>
  </si>
  <si>
    <t xml:space="preserve">        &lt;notaReceitaPatrimonial&gt;</t>
  </si>
  <si>
    <t xml:space="preserve">        &lt;valorReceitaPatrimonialPI&gt;</t>
  </si>
  <si>
    <t xml:space="preserve">        &lt;valorReceitaPatrimonialPA&gt;</t>
  </si>
  <si>
    <t xml:space="preserve">        &lt;valorReceitaPatrimonialRR&gt;</t>
  </si>
  <si>
    <t>L5</t>
  </si>
  <si>
    <t>Receita Agropecuária</t>
  </si>
  <si>
    <t xml:space="preserve">        &lt;notaReceitaAgropecuaria&gt;</t>
  </si>
  <si>
    <t xml:space="preserve">        &lt;valorReceitaAgropecuariaPI&gt;</t>
  </si>
  <si>
    <t xml:space="preserve">        &lt;valorReceitaAgropecuariaPA&gt;</t>
  </si>
  <si>
    <t xml:space="preserve">        &lt;valorReceitaAgropecuariaRR&gt;</t>
  </si>
  <si>
    <t>L6</t>
  </si>
  <si>
    <t>Receita Industrial</t>
  </si>
  <si>
    <t xml:space="preserve">        &lt;notaReceitaIndustrial&gt;</t>
  </si>
  <si>
    <t xml:space="preserve">        &lt;valorReceitaIndustrialPI&gt;</t>
  </si>
  <si>
    <t xml:space="preserve">        &lt;valorReceitaIndustrialPA&gt;</t>
  </si>
  <si>
    <t xml:space="preserve">        &lt;valorReceitaIndustrialRR&gt;</t>
  </si>
  <si>
    <t>L7</t>
  </si>
  <si>
    <t>Receita de Serviços</t>
  </si>
  <si>
    <t xml:space="preserve">        &lt;notaReceitaServicos&gt;</t>
  </si>
  <si>
    <t xml:space="preserve">        &lt;valorReceitaServicosPI&gt;</t>
  </si>
  <si>
    <t xml:space="preserve">        &lt;valorReceitaServicosPA&gt;</t>
  </si>
  <si>
    <t xml:space="preserve">        &lt;valorReceitaServicosRR&gt;</t>
  </si>
  <si>
    <t>L8</t>
  </si>
  <si>
    <t>Transferências Correntes</t>
  </si>
  <si>
    <t xml:space="preserve">        &lt;notaTransfereciasCorrentes&gt;</t>
  </si>
  <si>
    <t xml:space="preserve">        &lt;valorTransfereciasCorrentesPI&gt;</t>
  </si>
  <si>
    <t xml:space="preserve">        &lt;valorTransfereciasCorrentesPA&gt;</t>
  </si>
  <si>
    <t xml:space="preserve">        &lt;valorTransfereciasCorrentesRR&gt;</t>
  </si>
  <si>
    <t>L9</t>
  </si>
  <si>
    <t>Outras Receitas Correntes</t>
  </si>
  <si>
    <t xml:space="preserve">        &lt;notaOutrasReceitasCorrentes&gt;</t>
  </si>
  <si>
    <t xml:space="preserve">        &lt;valorOutrasReceitasCorrentesPI&gt;</t>
  </si>
  <si>
    <t xml:space="preserve">        &lt;valorOutrasReceitasCorrentesPA&gt;</t>
  </si>
  <si>
    <t xml:space="preserve">        &lt;valorOutrasReceitasCorrentesRR&gt;</t>
  </si>
  <si>
    <t>L10</t>
  </si>
  <si>
    <t>RECEITAS DE CAPITAL (II) (L11 + ... + L15)</t>
  </si>
  <si>
    <t xml:space="preserve">        &lt;notaReceitaCapital&gt;</t>
  </si>
  <si>
    <t>L11</t>
  </si>
  <si>
    <t>Operações de Crédito</t>
  </si>
  <si>
    <t xml:space="preserve">        &lt;notaReceitaOperacaoCredito&gt;</t>
  </si>
  <si>
    <t xml:space="preserve">        &lt;valorReceitaOperacaoCreditoPI&gt;</t>
  </si>
  <si>
    <t xml:space="preserve">        &lt;valorReceitaOperacaoCreditoPA&gt;</t>
  </si>
  <si>
    <t xml:space="preserve">        &lt;valorReceitaOperacaoCreditoRR&gt;</t>
  </si>
  <si>
    <t>L12</t>
  </si>
  <si>
    <t>Alienação de Bens</t>
  </si>
  <si>
    <t xml:space="preserve">        &lt;notaReceitaAlienacaoBens&gt;</t>
  </si>
  <si>
    <t xml:space="preserve">        &lt;valorReceitaAlienacaoBensPI&gt;</t>
  </si>
  <si>
    <t xml:space="preserve">        &lt;valorReceitaAlienacaoBensPA&gt;</t>
  </si>
  <si>
    <t xml:space="preserve">        &lt;valorReceitaAlienacaoBensRR&gt;</t>
  </si>
  <si>
    <t>L13</t>
  </si>
  <si>
    <t>Amortizações de Empréstimos</t>
  </si>
  <si>
    <t xml:space="preserve">        &lt;notaReceitaAmortizacoesEmprestimos&gt;</t>
  </si>
  <si>
    <t xml:space="preserve">        &lt;valorReceitaAmortizacoesEmprestimosPI&gt;</t>
  </si>
  <si>
    <t xml:space="preserve">        &lt;valorReceitaAmortizacoesEmprestimosPA&gt;</t>
  </si>
  <si>
    <t xml:space="preserve">        &lt;valorReceitaAmortizacoesEmprestimosRR&gt;</t>
  </si>
  <si>
    <t>L14</t>
  </si>
  <si>
    <t>Transferências de Capital</t>
  </si>
  <si>
    <t xml:space="preserve">        &lt;notaTransfereciasCapital&gt;</t>
  </si>
  <si>
    <t xml:space="preserve">        &lt;valorTransfereciasCapitalPI&gt;</t>
  </si>
  <si>
    <t xml:space="preserve">        &lt;valorTransfereciasCapitalPA&gt;</t>
  </si>
  <si>
    <t xml:space="preserve">        &lt;valorTransfereciasCapitalRR&gt;</t>
  </si>
  <si>
    <t>L15</t>
  </si>
  <si>
    <t>Outras Receitas de  Capital</t>
  </si>
  <si>
    <t xml:space="preserve">        &lt;notaOutrasReceitasCapital&gt;</t>
  </si>
  <si>
    <t xml:space="preserve">        &lt;valorOutrasReceitasCapitalPI&gt;</t>
  </si>
  <si>
    <t xml:space="preserve">        &lt;valorOutrasReceitasCapitalPA&gt;</t>
  </si>
  <si>
    <t xml:space="preserve">        &lt;valorOutrasReceitasCapitalRR&gt;</t>
  </si>
  <si>
    <t>L17</t>
  </si>
  <si>
    <t>SUBTOTAL DAS RECEITAS (IV) = (I + II + III)</t>
  </si>
  <si>
    <t xml:space="preserve">        &lt;notaSubTotalReceitas&gt;</t>
  </si>
  <si>
    <t>L18</t>
  </si>
  <si>
    <t>OPERAÇÕES DE CRÉDITO / REFINANCIAMENTO (V) (L19 + L22)</t>
  </si>
  <si>
    <t xml:space="preserve">        &lt;notaTotalOperacaoCredito&gt;</t>
  </si>
  <si>
    <t>L19</t>
  </si>
  <si>
    <t>Operações de Crédito Internas</t>
  </si>
  <si>
    <t xml:space="preserve">        &lt;notaOperacoesCreditoInternas&gt;</t>
  </si>
  <si>
    <t>L20</t>
  </si>
  <si>
    <t>Mobiliária</t>
  </si>
  <si>
    <t xml:space="preserve">        &lt;notaOperacoesCreditoInternasMobiliaria&gt;</t>
  </si>
  <si>
    <t xml:space="preserve">        &lt;valorOperacoesCreditoInternasMobiliariaPI&gt;</t>
  </si>
  <si>
    <t xml:space="preserve">        &lt;valorOperacoesCreditoInternasMobiliariaPA&gt;</t>
  </si>
  <si>
    <t xml:space="preserve">        &lt;valorOperacoesCreditoInternasMobiliariaRR&gt;</t>
  </si>
  <si>
    <t>L21</t>
  </si>
  <si>
    <t>Contratual</t>
  </si>
  <si>
    <t xml:space="preserve">        &lt;notaOperacoesCreditoInternasContratual&gt;</t>
  </si>
  <si>
    <t xml:space="preserve">        &lt;valorOperacoesCreditoInternasContratualPI&gt;</t>
  </si>
  <si>
    <t xml:space="preserve">        &lt;valorOperacoesCreditoInternasContratualPA&gt;</t>
  </si>
  <si>
    <t xml:space="preserve">        &lt;valorOperacoesCreditoInternasContratualRR&gt;</t>
  </si>
  <si>
    <t>L22</t>
  </si>
  <si>
    <t>Operações de Crédito Externas</t>
  </si>
  <si>
    <t xml:space="preserve">        &lt;notaOperacoesCreditoExternas&gt;</t>
  </si>
  <si>
    <t>L23</t>
  </si>
  <si>
    <t xml:space="preserve">        &lt;notaOperacoesCreditoExternasMobiliaria&gt;</t>
  </si>
  <si>
    <t xml:space="preserve">        &lt;valorOperacoesCreditoExternasMobiliariaPI&gt;</t>
  </si>
  <si>
    <t xml:space="preserve">        &lt;valorOperacoesCreditoExternasMobiliariaPA&gt;</t>
  </si>
  <si>
    <t xml:space="preserve">        &lt;valorOperacoesCreditoExternasMobiliariaRR&gt;</t>
  </si>
  <si>
    <t>L24</t>
  </si>
  <si>
    <t xml:space="preserve">        &lt;notaOperacoesCreditoExternasContratual&gt;</t>
  </si>
  <si>
    <t xml:space="preserve">        &lt;valorOperacoesCreditoExternasContratualPI&gt;</t>
  </si>
  <si>
    <t xml:space="preserve">        &lt;valorOperacoesCreditoExternasContratualPA&gt;</t>
  </si>
  <si>
    <t xml:space="preserve">        &lt;valorOperacoesCreditoExternasContratualRR&gt;</t>
  </si>
  <si>
    <t>L25</t>
  </si>
  <si>
    <t>SUBTOTAL COM REFINANCIAMENTO (VI) = (IV + V)</t>
  </si>
  <si>
    <t xml:space="preserve">        &lt;notaSubtotalRefinanciamentoReceita&gt;</t>
  </si>
  <si>
    <t>L26</t>
  </si>
  <si>
    <t>DÉFICIT (VII) (L49 - L25)</t>
  </si>
  <si>
    <t xml:space="preserve">        &lt;notaDeficit&gt;</t>
  </si>
  <si>
    <t>L27</t>
  </si>
  <si>
    <t>TOTAL (VIII) = (VI + VII)</t>
  </si>
  <si>
    <t xml:space="preserve">        &lt;notaTotalReceitas&gt;</t>
  </si>
  <si>
    <t>L28</t>
  </si>
  <si>
    <t>SALDOS DE EXERCÍCIOS ANTERIORES (L29 + L30)                                                                (Utilizados para Créditos Adicionais)</t>
  </si>
  <si>
    <t xml:space="preserve">        &lt;notaSaldoExerciciosAnteriores&gt;</t>
  </si>
  <si>
    <t>L29</t>
  </si>
  <si>
    <t>RECURSOS ARRECADADOS EM EXERCÍCIOS ANTERIORES (III)</t>
  </si>
  <si>
    <t xml:space="preserve">        &lt;notaSuperavitFinanceiro&gt;</t>
  </si>
  <si>
    <t xml:space="preserve">        &lt;valorSuperavitFinanceiroPA&gt;</t>
  </si>
  <si>
    <t xml:space="preserve">        &lt;valorSuperavitFinanceiroRR&gt;</t>
  </si>
  <si>
    <t>L30</t>
  </si>
  <si>
    <t>Superávit Financeiro</t>
  </si>
  <si>
    <t>L31</t>
  </si>
  <si>
    <t>Reabertura de créditos adicionais</t>
  </si>
  <si>
    <t xml:space="preserve">        &lt;notareaberturaCreditosAdicionais&gt;</t>
  </si>
  <si>
    <t xml:space="preserve">        &lt;valorreaberturaCreditosAdicionaisPA&gt;</t>
  </si>
  <si>
    <t xml:space="preserve">        &lt;valorreaberturaCreditosAdicionaisRR&gt;</t>
  </si>
  <si>
    <t>DESPESAS ORÇAMENTÁRIAS</t>
  </si>
  <si>
    <t>DOTAÇÃO INICIAL                        (e)</t>
  </si>
  <si>
    <t>DOTAÇÃO ATUALIZADA            (f)</t>
  </si>
  <si>
    <t>DESPESAS EMPENHADAS         (g)</t>
  </si>
  <si>
    <t>DESPESAS LIQUIDADAS            (h)</t>
  </si>
  <si>
    <t>DESPESAS PAGAS                     (i)</t>
  </si>
  <si>
    <t>SALDO DA DOTAÇÃO                  (j) = (f - g)</t>
  </si>
  <si>
    <t xml:space="preserve">      &lt;/blocoAReceitasA12&gt;</t>
  </si>
  <si>
    <t xml:space="preserve">      &lt;blocoADespesasA12&gt;</t>
  </si>
  <si>
    <t>DESPESAS CORRENTES (IX) (L32 + L33 + L34)</t>
  </si>
  <si>
    <t xml:space="preserve">        &lt;notaDespesasCorrentes&gt;</t>
  </si>
  <si>
    <t>L32</t>
  </si>
  <si>
    <t>Pessoal e Encargos Sociais</t>
  </si>
  <si>
    <t xml:space="preserve">        &lt;notaPessoalEncargosSociais&gt;</t>
  </si>
  <si>
    <t xml:space="preserve">        &lt;valorPessoalEncargosSociaisDI&gt;</t>
  </si>
  <si>
    <t xml:space="preserve">        &lt;valorPessoalEncargosSociaisDA&gt;</t>
  </si>
  <si>
    <t xml:space="preserve">        &lt;valorPessoalEncargosSociaisDE&gt;</t>
  </si>
  <si>
    <t xml:space="preserve">        &lt;valorPessoalEncargosSociaisDL&gt;</t>
  </si>
  <si>
    <t xml:space="preserve">        &lt;valorPessoalEncargosSociaisDP&gt;</t>
  </si>
  <si>
    <t>L33</t>
  </si>
  <si>
    <t>Juros e Encargos da Dívida</t>
  </si>
  <si>
    <t xml:space="preserve">        &lt;notaJurosEncargosDivida&gt;</t>
  </si>
  <si>
    <t xml:space="preserve">        &lt;valorJurosEncargosDividaDI&gt;</t>
  </si>
  <si>
    <t xml:space="preserve">        &lt;valorJurosEncargosDividaDA&gt;</t>
  </si>
  <si>
    <t xml:space="preserve">        &lt;valorJurosEncargosDividaDE&gt;</t>
  </si>
  <si>
    <t xml:space="preserve">        &lt;valorJurosEncargosDividaDL&gt;</t>
  </si>
  <si>
    <t xml:space="preserve">        &lt;valorJurosEncargosDividaDP&gt;</t>
  </si>
  <si>
    <t>L34</t>
  </si>
  <si>
    <t>Outras Despesas Correntes</t>
  </si>
  <si>
    <t xml:space="preserve">        &lt;notaOutrasDespesasCorrentes&gt;</t>
  </si>
  <si>
    <t xml:space="preserve">        &lt;valorOutrasDespesasCorrentesDI&gt;</t>
  </si>
  <si>
    <t xml:space="preserve">        &lt;valorOutrasDespesasCorrentesDA&gt;</t>
  </si>
  <si>
    <t xml:space="preserve">        &lt;valorOutrasDespesasCorrentesDE&gt;</t>
  </si>
  <si>
    <t xml:space="preserve">        &lt;valorOutrasDespesasCorrentesDL&gt;</t>
  </si>
  <si>
    <t xml:space="preserve">        &lt;valorOutrasDespesasCorrentesDP&gt;</t>
  </si>
  <si>
    <t xml:space="preserve">        &lt;notaDespesasCapital&gt;</t>
  </si>
  <si>
    <t xml:space="preserve">        &lt;notaInvestimentos&gt;</t>
  </si>
  <si>
    <t xml:space="preserve">        &lt;valorInvestimentosDI&gt;</t>
  </si>
  <si>
    <t xml:space="preserve">        &lt;valorInvestimentosDA&gt;</t>
  </si>
  <si>
    <t xml:space="preserve">        &lt;valorInvestimentosDE&gt;</t>
  </si>
  <si>
    <t xml:space="preserve">        &lt;valorInvestimentosDL&gt;</t>
  </si>
  <si>
    <t xml:space="preserve">        &lt;valorInvestimentosDP&gt;</t>
  </si>
  <si>
    <t>L37</t>
  </si>
  <si>
    <t>Inversões Financeiras</t>
  </si>
  <si>
    <t xml:space="preserve">        &lt;notaInversoesFinanceiras&gt;</t>
  </si>
  <si>
    <t xml:space="preserve">        &lt;valorInversoesFinanceirasDI&gt;</t>
  </si>
  <si>
    <t xml:space="preserve">        &lt;valorInversoesFinanceirasDA&gt;</t>
  </si>
  <si>
    <t xml:space="preserve">        &lt;valorInversoesFinanceirasDE&gt;</t>
  </si>
  <si>
    <t xml:space="preserve">        &lt;valorInversoesFinanceirasDL&gt;</t>
  </si>
  <si>
    <t xml:space="preserve">        &lt;valorInversoesFinanceirasDP&gt;</t>
  </si>
  <si>
    <t>L38</t>
  </si>
  <si>
    <t>Amortização da Dívida</t>
  </si>
  <si>
    <t xml:space="preserve">        &lt;notaAmortizacaoDivida&gt;</t>
  </si>
  <si>
    <t xml:space="preserve">        &lt;valorAmortizacaoDividaDI&gt;</t>
  </si>
  <si>
    <t xml:space="preserve">        &lt;valorAmortizacaoDividaDA&gt;</t>
  </si>
  <si>
    <t xml:space="preserve">        &lt;valorAmortizacaoDividaDE&gt;</t>
  </si>
  <si>
    <t xml:space="preserve">        &lt;valorAmortizacaoDividaDL&gt;</t>
  </si>
  <si>
    <t xml:space="preserve">        &lt;valorAmortizacaoDividaDP&gt;</t>
  </si>
  <si>
    <t>L39</t>
  </si>
  <si>
    <t>RESERVA DE CONTINGÊNCIA (XI)</t>
  </si>
  <si>
    <t xml:space="preserve">        &lt;notaReservaContingencia&gt;</t>
  </si>
  <si>
    <t xml:space="preserve">        &lt;valorReservaContingenciaDI&gt;</t>
  </si>
  <si>
    <t xml:space="preserve">        &lt;valorReservaContingenciaDA&gt;</t>
  </si>
  <si>
    <t xml:space="preserve">        &lt;valorReservaContingenciaDE&gt;</t>
  </si>
  <si>
    <t xml:space="preserve">        &lt;valorReservaContingenciaDL&gt;</t>
  </si>
  <si>
    <t xml:space="preserve">        &lt;valorReservaContingenciaDP&gt;</t>
  </si>
  <si>
    <t>L41</t>
  </si>
  <si>
    <t>SUBTOTAL DAS DESPESAS (XIII) = (IX + X + XI)</t>
  </si>
  <si>
    <t xml:space="preserve">        &lt;notaSubTotalDespesas&gt;</t>
  </si>
  <si>
    <t>L42</t>
  </si>
  <si>
    <t>AMORTIZAÇÃO DA DÍVIDA / REFINANCIAMENTO (XIV) (L43 + L46)</t>
  </si>
  <si>
    <t xml:space="preserve">        &lt;notaTotalAmortizacaoDivida&gt;</t>
  </si>
  <si>
    <t>L43</t>
  </si>
  <si>
    <t>Amortização da Dívida Interna (L44 + L45)</t>
  </si>
  <si>
    <t xml:space="preserve">        &lt;notaTotalAmortizacaoDividaInterna&gt;</t>
  </si>
  <si>
    <t>L44</t>
  </si>
  <si>
    <t>Dívida Mobiliária</t>
  </si>
  <si>
    <t xml:space="preserve">        &lt;notaAmortizacaoDividaInternaMobiliaria&gt;</t>
  </si>
  <si>
    <t xml:space="preserve">        &lt;valorAmortizacaoDividaInternaMobiliariaDI&gt;</t>
  </si>
  <si>
    <t xml:space="preserve">        &lt;valorAmortizacaoDividaInternaMobiliariaDA&gt;</t>
  </si>
  <si>
    <t xml:space="preserve">        &lt;valorAmortizacaoDividaInternaMobiliariaDE&gt;</t>
  </si>
  <si>
    <t xml:space="preserve">        &lt;valorAmortizacaoDividaInternaMobiliariaDL&gt;</t>
  </si>
  <si>
    <t xml:space="preserve">        &lt;valorAmortizacaoDividaInternaMobiliariaDP&gt;</t>
  </si>
  <si>
    <t>L45</t>
  </si>
  <si>
    <t>Outras Dívidas</t>
  </si>
  <si>
    <t xml:space="preserve">        &lt;notaAmortizacaoDividaInternaOutrasDividas&gt;</t>
  </si>
  <si>
    <t xml:space="preserve">        &lt;valorAmortizacaoDividaInternaOutrasDividasDI&gt;</t>
  </si>
  <si>
    <t xml:space="preserve">        &lt;valorAmortizacaoDividaInternaOutrasDividasDA&gt;</t>
  </si>
  <si>
    <t xml:space="preserve">        &lt;valorAmortizacaoDividaInternaOutrasDividasDE&gt;</t>
  </si>
  <si>
    <t xml:space="preserve">        &lt;valorAmortizacaoDividaInternaOutrasDividasDL&gt;</t>
  </si>
  <si>
    <t xml:space="preserve">        &lt;valorAmortizacaoDividaInternaOutrasDividasDP&gt;</t>
  </si>
  <si>
    <t>L46</t>
  </si>
  <si>
    <t>Amortização da Dívida Externa (L47 + L48)</t>
  </si>
  <si>
    <t xml:space="preserve">        &lt;notaTotalAmortizacaoDividaExterna&gt;</t>
  </si>
  <si>
    <t>L47</t>
  </si>
  <si>
    <t xml:space="preserve">        &lt;notaAmortizacaoDividaExternaMobiliaria&gt;</t>
  </si>
  <si>
    <t xml:space="preserve">        &lt;valorAmortizacaoDividaExternaMobiliariaDI&gt;</t>
  </si>
  <si>
    <t xml:space="preserve">        &lt;valorAmortizacaoDividaExternaMobiliariaDA&gt;</t>
  </si>
  <si>
    <t xml:space="preserve">        &lt;valorAmortizacaoDividaExternaMobiliariaDE&gt;</t>
  </si>
  <si>
    <t xml:space="preserve">        &lt;valorAmortizacaoDividaExternaMobiliariaDL&gt;</t>
  </si>
  <si>
    <t xml:space="preserve">        &lt;valorAmortizacaoDividaExternaMobiliariaDP&gt;</t>
  </si>
  <si>
    <t>L48</t>
  </si>
  <si>
    <t xml:space="preserve">        &lt;notaAmortizacaoDividaExternaOutrasDividas&gt;</t>
  </si>
  <si>
    <t xml:space="preserve">        &lt;valorAmortizacaoDividaExternaOutrasDividasDI&gt;</t>
  </si>
  <si>
    <t xml:space="preserve">        &lt;valorAmortizacaoDividaExternaOutrasDividasDA&gt;</t>
  </si>
  <si>
    <t xml:space="preserve">        &lt;valorAmortizacaoDividaExternaOutrasDividasDE&gt;</t>
  </si>
  <si>
    <t xml:space="preserve">        &lt;valorAmortizacaoDividaExternaOutrasDividasDL&gt;</t>
  </si>
  <si>
    <t xml:space="preserve">        &lt;valorAmortizacaoDividaExternaOutrasDividasDP&gt;</t>
  </si>
  <si>
    <t>L49</t>
  </si>
  <si>
    <t>SUBTOTAL C/ REFINANCIAMENTO (XV) = (XIII + XIV)</t>
  </si>
  <si>
    <t xml:space="preserve">        &lt;notaSubTotalRefinanciamentoDespesa&gt;</t>
  </si>
  <si>
    <t>L50</t>
  </si>
  <si>
    <t>SUPERAVIT (XVI) (L25 - L49)</t>
  </si>
  <si>
    <t xml:space="preserve">        &lt;notaSuperavit&gt;</t>
  </si>
  <si>
    <t>L51</t>
  </si>
  <si>
    <t>TOTAL (XVII) = (XV + XVI)</t>
  </si>
  <si>
    <t xml:space="preserve">        &lt;notaTotalDespesas&gt;</t>
  </si>
  <si>
    <t>L40</t>
  </si>
  <si>
    <t>RESERVA DO RPPS</t>
  </si>
  <si>
    <t>BLOCO B - EXECUÇÃO DOS RESTOS A PAGAR NÃO PROCESSADOS</t>
  </si>
  <si>
    <t>RESTOS A PAGAR NÃO PROCESSADOS</t>
  </si>
  <si>
    <t>INSCRITOS</t>
  </si>
  <si>
    <t>LIQUIDADOS            (c)</t>
  </si>
  <si>
    <t>PAGOS                               (d)</t>
  </si>
  <si>
    <t>CANCELADOS          (e)</t>
  </si>
  <si>
    <t>SALDO                          (f)=(a+b-d-e)</t>
  </si>
  <si>
    <t>EM EXERCÍCIOS ANTERIORES            (a)</t>
  </si>
  <si>
    <t>EM 31 DE DEZEMBRO DO EXERCÍCIO ANTERIOR                  (b)</t>
  </si>
  <si>
    <t xml:space="preserve">      &lt;/blocoADespesasA12&gt;</t>
  </si>
  <si>
    <t xml:space="preserve">      &lt;blocoBA12&gt;</t>
  </si>
  <si>
    <t>DESPESAS CORRENTES (L2 + L3 + L4)</t>
  </si>
  <si>
    <t xml:space="preserve">        &lt;notaDespesasCorrentesNP&gt;</t>
  </si>
  <si>
    <t xml:space="preserve">        &lt;notaPessoalEncargosSociaisNP&gt;</t>
  </si>
  <si>
    <t xml:space="preserve">        &lt;valorPessoalEncargosSociaisNPIEA&gt;</t>
  </si>
  <si>
    <t xml:space="preserve">        &lt;valorPessoalEncargosSociaisNPIDEA&gt;</t>
  </si>
  <si>
    <t xml:space="preserve">        &lt;valorPessoalEncargosSociaisNPL&gt;</t>
  </si>
  <si>
    <t xml:space="preserve">        &lt;valorPessoalEncargosSociaisNPP&gt;</t>
  </si>
  <si>
    <t xml:space="preserve">        &lt;valorPessoalEncargosSociaisNPC&gt;</t>
  </si>
  <si>
    <t xml:space="preserve">        &lt;notaJurosEncargosDividaNP&gt;</t>
  </si>
  <si>
    <t xml:space="preserve">        &lt;valorJurosEncargosDividaNPIEA&gt;</t>
  </si>
  <si>
    <t xml:space="preserve">        &lt;valorJurosEncargosDividaNPIDEA&gt;</t>
  </si>
  <si>
    <t xml:space="preserve">        &lt;valorJurosEncargosDividaNPL&gt;</t>
  </si>
  <si>
    <t xml:space="preserve">        &lt;valorJurosEncargosDividaNPP&gt;</t>
  </si>
  <si>
    <t xml:space="preserve">        &lt;valorJurosEncargosDividaNPC&gt;</t>
  </si>
  <si>
    <t xml:space="preserve">        &lt;notaOutrasDespesasCorrentesNP&gt;</t>
  </si>
  <si>
    <t xml:space="preserve">        &lt;valorOutrasDespesasCorrentesNPIEA&gt;</t>
  </si>
  <si>
    <t xml:space="preserve">        &lt;valorOutrasDespesasCorrentesNPIDEA&gt;</t>
  </si>
  <si>
    <t xml:space="preserve">        &lt;valorOutrasDespesasCorrentesNPL&gt;</t>
  </si>
  <si>
    <t xml:space="preserve">        &lt;valorOutrasDespesasCorrentesNPP&gt;</t>
  </si>
  <si>
    <t xml:space="preserve">        &lt;valorOutrasDespesasCorrentesNPC&gt;</t>
  </si>
  <si>
    <t>DESPESAS DE CAPITAL (L6 + L7 + L8)</t>
  </si>
  <si>
    <t xml:space="preserve">        &lt;notaDespesasCapitalNP&gt;</t>
  </si>
  <si>
    <t>Investimentos</t>
  </si>
  <si>
    <t xml:space="preserve">        &lt;notaInvestimentosNP&gt;</t>
  </si>
  <si>
    <t xml:space="preserve">        &lt;valorInvestimentosNPIEA&gt;</t>
  </si>
  <si>
    <t xml:space="preserve">        &lt;valorInvestimentosNPIDEA&gt;</t>
  </si>
  <si>
    <t xml:space="preserve">        &lt;valorInvestimentosNPL&gt;</t>
  </si>
  <si>
    <t xml:space="preserve">        &lt;valorInvestimentosNPP&gt;</t>
  </si>
  <si>
    <t xml:space="preserve">        &lt;valorInvestimentosNPC&gt;</t>
  </si>
  <si>
    <t xml:space="preserve">        &lt;notaInversoesFinanceirasNP&gt;</t>
  </si>
  <si>
    <t xml:space="preserve">        &lt;valorInversoesFinanceirasNPIEA&gt;</t>
  </si>
  <si>
    <t xml:space="preserve">        &lt;valorInversoesFinanceirasNPIDEA&gt;</t>
  </si>
  <si>
    <t xml:space="preserve">        &lt;valorInversoesFinanceirasNPL&gt;</t>
  </si>
  <si>
    <t xml:space="preserve">        &lt;valorInversoesFinanceirasNPP&gt;</t>
  </si>
  <si>
    <t xml:space="preserve">        &lt;valorInversoesFinanceirasNPC&gt;</t>
  </si>
  <si>
    <t xml:space="preserve">        &lt;notaAmortizacaoDividaNP&gt;</t>
  </si>
  <si>
    <t xml:space="preserve">        &lt;valorAmortizacaoDividaNPIEA&gt;</t>
  </si>
  <si>
    <t xml:space="preserve">        &lt;valorAmortizacaoDividaNPIDEA&gt;</t>
  </si>
  <si>
    <t xml:space="preserve">        &lt;valorAmortizacaoDividaNPL&gt;</t>
  </si>
  <si>
    <t xml:space="preserve">        &lt;valorAmortizacaoDividaNPP&gt;</t>
  </si>
  <si>
    <t xml:space="preserve">        &lt;valorAmortizacaoDividaNPC&gt;</t>
  </si>
  <si>
    <t>TOTAL (L1 + L5)</t>
  </si>
  <si>
    <t xml:space="preserve">        &lt;notaTotalNP&gt;</t>
  </si>
  <si>
    <t xml:space="preserve">BLOCO C - EXECUÇÃO DOS RESTOS A PAGAR PROCESSADOS </t>
  </si>
  <si>
    <r>
      <rPr>
        <b/>
        <sz val="10"/>
        <color theme="1"/>
        <rFont val="Times New Roman"/>
        <charset val="134"/>
      </rPr>
      <t>RESTOS A PAGAR PROCESSADOS  E NÃO PROCESSADOS LIQUIDADOS</t>
    </r>
  </si>
  <si>
    <t>PAGOS                       (c)</t>
  </si>
  <si>
    <t>CANCELADOS            (d)</t>
  </si>
  <si>
    <t>SALDO             (e)=(a+b-c-d)</t>
  </si>
  <si>
    <t>EM 31 DE DEZEMBRO DO EXERCÍCIO ANTERIOR                   (b)</t>
  </si>
  <si>
    <t xml:space="preserve">      &lt;/blocoBA12&gt;</t>
  </si>
  <si>
    <t xml:space="preserve">      &lt;blocoCA12&gt;</t>
  </si>
  <si>
    <t xml:space="preserve">        &lt;notaDespesasCorrentesP&gt;</t>
  </si>
  <si>
    <t xml:space="preserve">        &lt;notaPessoalEncargosSociaisP&gt;</t>
  </si>
  <si>
    <t xml:space="preserve">        &lt;valorPessoalEncargosSociaisPIEA&gt;</t>
  </si>
  <si>
    <t xml:space="preserve">        &lt;valorPessoalEncargosSociaisPIDEA&gt;</t>
  </si>
  <si>
    <t xml:space="preserve">        &lt;valorPessoalEncargosSociaisPP&gt;</t>
  </si>
  <si>
    <t xml:space="preserve">        &lt;valorPessoalEncargosSociaisPC&gt;</t>
  </si>
  <si>
    <t xml:space="preserve">        &lt;notaJurosEncargosDividaP&gt;</t>
  </si>
  <si>
    <t xml:space="preserve">        &lt;valorJurosEncargosDividaPIEA&gt;</t>
  </si>
  <si>
    <t xml:space="preserve">        &lt;valorJurosEncargosDividaPIDEA&gt;</t>
  </si>
  <si>
    <t xml:space="preserve">        &lt;valorJurosEncargosDividaPP&gt;</t>
  </si>
  <si>
    <t xml:space="preserve">        &lt;valorJurosEncargosDividaPC&gt;</t>
  </si>
  <si>
    <t xml:space="preserve">        &lt;notaOutrasDespesasCorrentesP&gt;</t>
  </si>
  <si>
    <t xml:space="preserve">        &lt;valorOutrasDespesasCorrentesPIEA&gt;</t>
  </si>
  <si>
    <t xml:space="preserve">        &lt;valorOutrasDespesasCorrentesPIDEA&gt;</t>
  </si>
  <si>
    <t xml:space="preserve">        &lt;valorOutrasDespesasCorrentesPP&gt;</t>
  </si>
  <si>
    <t xml:space="preserve">        &lt;valorOutrasDespesasCorrentesPC&gt;</t>
  </si>
  <si>
    <t xml:space="preserve">        &lt;notaDespesasCapitalP&gt;</t>
  </si>
  <si>
    <t xml:space="preserve">        &lt;notaInvestimentosP&gt;</t>
  </si>
  <si>
    <t xml:space="preserve">        &lt;valorInvestimentosPIEA&gt;</t>
  </si>
  <si>
    <t xml:space="preserve">        &lt;valorInvestimentosPIDEA&gt;</t>
  </si>
  <si>
    <t xml:space="preserve">        &lt;valorInvestimentosPP&gt;</t>
  </si>
  <si>
    <t xml:space="preserve">        &lt;valorInvestimentosPC&gt;</t>
  </si>
  <si>
    <t xml:space="preserve">        &lt;notaInversoesFinanceirasP&gt;</t>
  </si>
  <si>
    <t xml:space="preserve">        &lt;valorInversoesFinanceirasPIEA&gt;</t>
  </si>
  <si>
    <t xml:space="preserve">        &lt;valorInversoesFinanceirasPIDEA&gt;</t>
  </si>
  <si>
    <t xml:space="preserve">        &lt;valorInversoesFinanceirasPP&gt;</t>
  </si>
  <si>
    <t xml:space="preserve">        &lt;valorInversoesFinanceirasPC&gt;</t>
  </si>
  <si>
    <t xml:space="preserve">        &lt;notaAmortizacaoDividaP&gt;</t>
  </si>
  <si>
    <t xml:space="preserve">        &lt;valorAmortizacaoDividaPIEA&gt;</t>
  </si>
  <si>
    <t xml:space="preserve">        &lt;valorAmortizacaoDividaPIDEA&gt;</t>
  </si>
  <si>
    <t xml:space="preserve">        &lt;valorAmortizacaoDividaPP&gt;</t>
  </si>
  <si>
    <t xml:space="preserve">        &lt;valorAmortizacaoDividaPC&gt;</t>
  </si>
  <si>
    <t xml:space="preserve">        &lt;notaTotalP&gt;</t>
  </si>
  <si>
    <t xml:space="preserve">      &lt;/blocoCA12&gt;</t>
  </si>
  <si>
    <t xml:space="preserve">    &lt;/anexoDados12&gt;</t>
  </si>
  <si>
    <t xml:space="preserve">  &lt;/anexo12&gt;</t>
  </si>
  <si>
    <t xml:space="preserve">ANEXO 13 - BALANÇO FINANCEIRO </t>
  </si>
  <si>
    <t xml:space="preserve">  &lt;anexo13&gt;</t>
  </si>
  <si>
    <t xml:space="preserve">    &lt;anexoDados13&gt;</t>
  </si>
  <si>
    <t>INGRESSOS</t>
  </si>
  <si>
    <t xml:space="preserve">      &lt;blocoAIngressosA13&gt;</t>
  </si>
  <si>
    <t>ESPECIFICAÇÃO</t>
  </si>
  <si>
    <t>Exercício Atual</t>
  </si>
  <si>
    <t>Exercício Anterior</t>
  </si>
  <si>
    <t xml:space="preserve">RECEITA ORÇAMENTÁRIA (I) ( (L2 + L3 +L11) </t>
  </si>
  <si>
    <t xml:space="preserve">        &lt;notaReceitaOrcamentaria&gt;</t>
  </si>
  <si>
    <t>Recurso não vinculados</t>
  </si>
  <si>
    <t>&lt;notaReceitaOrcamentariaRecursosNaoVinculados&gt;</t>
  </si>
  <si>
    <t>&lt;ReceitaOrcamentariaRecursosNaoVinculadosAtual&gt;</t>
  </si>
  <si>
    <t>&lt;ReceitaOrcamentariaRecursosNaoVinculadosAnterior&gt;</t>
  </si>
  <si>
    <t xml:space="preserve">Vinculada (Exceto ao RPPS) (L4 + L5 + L6 + L7 + L8 + L9+L10) </t>
  </si>
  <si>
    <t>&lt;notaReceitaOrcamentariaRecursosVinculadosExcetoRPPS&gt;</t>
  </si>
  <si>
    <t>Recursos Vinculados à Educação</t>
  </si>
  <si>
    <t xml:space="preserve">        &lt;notaReceitaOrcamentariaVinculadosEducacao&gt;</t>
  </si>
  <si>
    <t>&lt;valorReceitaOrcamentariaVinculadosEducacaoAtual&gt;</t>
  </si>
  <si>
    <t>&lt;valorReceitaOrcamentariaVinculadosEducacaoAnterior&gt;</t>
  </si>
  <si>
    <t>Recursos Vinculados à Saúde</t>
  </si>
  <si>
    <t xml:space="preserve">        &lt;notaReceitaOrcamentariaVinculadosSaude&gt;</t>
  </si>
  <si>
    <t>&lt;valorReceitaOrcamentariaVinculadosSaudeAtual&gt;</t>
  </si>
  <si>
    <t>&lt;valorReceitaOrcamentariaVinculadosSaudeAnterior&gt;</t>
  </si>
  <si>
    <t>Recursos Vinculados à Assistência Social</t>
  </si>
  <si>
    <t>&lt;notaReceitaOrcamentariaRecursosVinculadosAssistenciaSocial&gt;</t>
  </si>
  <si>
    <t>&lt;valorReceitaOrcamentariaRecursosVinculadosAssistenciaSocialAtual&gt;</t>
  </si>
  <si>
    <t>&lt;valorReceitaOrcamentariaRecursosVinculadosAssistenciaSocialAnterior&gt;</t>
  </si>
  <si>
    <t>Recursos Vinculados à Previdência Social (EXCETO RPPS)</t>
  </si>
  <si>
    <t>&lt;notaReceitaOrcamentariaRecursosVinculadosPrevidenciaSocialExcetoRPPS&gt;</t>
  </si>
  <si>
    <t>&lt;valorReceitaOrcamentariaRecursosVinculadosPrevidenciaSocialExcetoRPPSAtual&gt;</t>
  </si>
  <si>
    <t>&lt;valorReceitaOrcamentariaRecursosVinculadosPrevidenciaSocialExcetoRPPSAnterior&gt;</t>
  </si>
  <si>
    <t>Demais Vinculações Decorrentes de Transferências</t>
  </si>
  <si>
    <t>&lt;notaReceitaOrcamentariaDemaisVinculaçõesDecorrentesTransferencias&gt;</t>
  </si>
  <si>
    <t>&lt;valorReceitaOrcamentariaDemaisVinculaçõesDecorrentesTransferenciasAtual&gt;</t>
  </si>
  <si>
    <t>&lt;valorReceitaOrcamentariaDemaisVinculaçõesDecorrentesTransferênciasAnterior&gt;</t>
  </si>
  <si>
    <t>Demais Vinculações Legais</t>
  </si>
  <si>
    <t>&lt;notaReceitaOrcamentariaDemaisVinculacoesLegais&gt;</t>
  </si>
  <si>
    <t>&lt;ReceitaOrcamentariaDemaisVinculacoesLegaisAtual&gt;</t>
  </si>
  <si>
    <t>&lt;ReceitaOrcamentariaDemaisVinculacoesLegaisAnterior&gt;</t>
  </si>
  <si>
    <t>Outras Vinculações</t>
  </si>
  <si>
    <t>&lt;notaReceitaOrcamentariaOutrasVinculacoes&gt;</t>
  </si>
  <si>
    <t>&lt;valorReceitaOrcamentariaOutrasVinculacoesAtual&gt;</t>
  </si>
  <si>
    <t>&lt;valorReceitaOrcamentariaOutrasVinculacoesAnterior&gt;</t>
  </si>
  <si>
    <t>Recursos Vinculados ao RPPS (L12+13+14)</t>
  </si>
  <si>
    <t>&lt;notaReceitaOrcamentariaRecursosVinculadosRPPS&gt;</t>
  </si>
  <si>
    <t>Recursos Vinculados ao RPPS - Fundo em Capitalização (Plano
Previdenciário)</t>
  </si>
  <si>
    <t>&lt;notaReceitaOrcamentariaRecursosVinculadosRPPSFundoCapitalizacaoPlanoPrevidenciario&gt;</t>
  </si>
  <si>
    <t>&lt;valorReceitaOrcamentariaRecursosVinculadosRPPSFundoCapitalizacaoPlanoPrevidenciarioAtual&gt;</t>
  </si>
  <si>
    <t>&lt;valorReceitaOrcamentariaRecursosVinculadosRPPSFundoCapitalizacaoPlanoPrevidenciarioAnterior&gt;</t>
  </si>
  <si>
    <t>Recursos Vinculados ao RPPS - Fundo em Repartição (Plano
Financeiro)</t>
  </si>
  <si>
    <t>&lt;notaReceitaOrcamentariaRecursosVinculadosRPPSFundoReparticaoPlanoFinanceiro&gt;</t>
  </si>
  <si>
    <t>&lt;valorReceitaOrcamentariaRecursosVinculadosRPPSFundoReparticaoPlanoFinanceiroAtual&gt;</t>
  </si>
  <si>
    <t>&lt;valorReceitaOrcamentariaRecursosVinculadosRPPSFundoReparticaoPlanoFinanceiroAnterior&gt;</t>
  </si>
  <si>
    <t>Recursos Vinculados ao RPPS - Taxa de Administração</t>
  </si>
  <si>
    <t>&lt;notaReceitaOrcamentariaRecursosVinculadosRPPSTaxaAdministracao&gt;</t>
  </si>
  <si>
    <t>&lt;valorReceitaOrcamentariaRecursosVinculadosRPPSTaxaAdministracaoAtual&gt;</t>
  </si>
  <si>
    <t>&lt;valorReceitaOrcamentariaRecursosVinculadosRPPSTaxaAdministracaoAnterior&gt;</t>
  </si>
  <si>
    <t xml:space="preserve">TRANSFERÊNCIAS FINANCEIRAS RECEBIDAS  (II) (L16 + L17 + L18 + L19 + L20) </t>
  </si>
  <si>
    <t>&lt;notaTransferenciasFinanceirasConcedidas&gt;</t>
  </si>
  <si>
    <t>L16</t>
  </si>
  <si>
    <t>Transferências Recebidas para a Execução Orçamentária</t>
  </si>
  <si>
    <t xml:space="preserve">        &lt;notaTransferenciasRecebidasExecucaoOrcamentaria&gt;</t>
  </si>
  <si>
    <t xml:space="preserve">        &lt;valorTransferenciasRecebidasExecucaoOrcamentariaAtual&gt;</t>
  </si>
  <si>
    <t xml:space="preserve">        &lt;valorTransferenciasRecebidasExecucaoOrcamentariaAnterior&gt;</t>
  </si>
  <si>
    <t>Transferências Recebidas Independentes de Execução Orçamentária</t>
  </si>
  <si>
    <t xml:space="preserve">        &lt;notaTransferenciasRecebidasIndependentesExecucaoOrcamentaria&gt;</t>
  </si>
  <si>
    <t xml:space="preserve">        &lt;valorTransferenciasRecebidasIndependentesExecucaoOrcamentariaAtual&gt;</t>
  </si>
  <si>
    <t xml:space="preserve">        &lt;valorTransferenciasRecebidasIndependentesExecucaoOrcamentariaAnterior&gt;</t>
  </si>
  <si>
    <t>Transferências Recebidas para Aportes de Recursos para o RPPS</t>
  </si>
  <si>
    <t xml:space="preserve">        &lt;notaTransferenciasRecebidasAportesRPPS&gt;</t>
  </si>
  <si>
    <t xml:space="preserve">        &lt;valorTransferenciasRecebidasAportesRPPSAtual&gt;</t>
  </si>
  <si>
    <t xml:space="preserve">        &lt;valorTransferenciasRecebidasAportesRPPSAnterior&gt;</t>
  </si>
  <si>
    <t>Transferências Recebidas para o Sistema de Proteção Social dos Militares</t>
  </si>
  <si>
    <t>&lt;notaTransferenciasRecebidasSistemaProtecaoSocialMilitares&gt;</t>
  </si>
  <si>
    <t>&lt;valorTransferenciasRecebidasSistemaProtecaoSocialMilitaresAtual&gt;</t>
  </si>
  <si>
    <t>&lt;valorTransferenciasRecebidasSistemaProtecaoSocialMilitaresAnterior&gt;</t>
  </si>
  <si>
    <t>Transferências Recebidas para Aportes de Recursos para o RGPS</t>
  </si>
  <si>
    <t xml:space="preserve">        &lt;notaTransferenciasRecebidasAportesRGPS&gt;</t>
  </si>
  <si>
    <t xml:space="preserve">        &lt;valorTransferenciasRecebidasAportesRGPSAtual&gt;</t>
  </si>
  <si>
    <t xml:space="preserve">        &lt;valorTransferenciasRecebidasAportesRGPSAnterior&gt;</t>
  </si>
  <si>
    <t>OUTRAS MOVIMENTAÇÕES FINANCEIRAS RECEBIDAS (III) (L22 + 23)</t>
  </si>
  <si>
    <t>&lt;notaOutrasMovimentacoesFinanceirasRecebidas&gt;</t>
  </si>
  <si>
    <t>Resgate de Investimentos e Aplicações Financeiras</t>
  </si>
  <si>
    <t>&lt;notaOutrasMovimentacoesFinanceirasRecebidasResgateInvestimentoAplicacoesFinanceiras&gt;</t>
  </si>
  <si>
    <t>&lt;valorOutrasMovimentacoesFinanceirasRecebidasResgateInvestimentoAplicacoesFinanceirasAtual&gt;</t>
  </si>
  <si>
    <t>&lt;valorOutrasMovimentacoesFinanceirasRecebidasResgateInvestimentoAplicacoesFinanceirasAnterior&gt;</t>
  </si>
  <si>
    <t>Desbloqueios de Valores em Caixa</t>
  </si>
  <si>
    <t>&lt;notaOutrasMovimentacoesFinanceirasRecebidasDesbloqueiosValoresCaixa&gt;</t>
  </si>
  <si>
    <t>&lt;valorOutrasMovimentacoesFinanceirasRecebidasDesbloqueiosValoresCaixaAtual&gt;</t>
  </si>
  <si>
    <t>&lt;valorOutrasMovimentacoesFinanceirasRecebidasDesbloqueiosValoresCaixaAnterior&gt;</t>
  </si>
  <si>
    <t xml:space="preserve">RECEBIMENTOS EXTRAORÇAMENTÁRIOS (IV)  (L25 ... + L28)) </t>
  </si>
  <si>
    <t xml:space="preserve">        &lt;notaRecebimentosExtraorcamentarios&gt;</t>
  </si>
  <si>
    <t>Incrição de Restos a Pagar Não Processados</t>
  </si>
  <si>
    <t xml:space="preserve">        &lt;notaRecebimentosInscricaoRestosPagarNaoProcessados&gt;</t>
  </si>
  <si>
    <t xml:space="preserve">        &lt;valorRecebimentosInscricaoRestosPagarNaoProcessadosAtual&gt;</t>
  </si>
  <si>
    <t xml:space="preserve">        &lt;valorRecebimentosInscricaoRestosPagarNaoProcessadosAnterior&gt;</t>
  </si>
  <si>
    <t>Incrição de Restos a Pagar Processados</t>
  </si>
  <si>
    <t xml:space="preserve">        &lt;notaRecebimentosInscricaoRestosPagarProcessados&gt;</t>
  </si>
  <si>
    <t xml:space="preserve">        &lt;valorRecebimentosInscricaoRestosPagarProcessadosAtual&gt;</t>
  </si>
  <si>
    <t xml:space="preserve">        &lt;valorRecebimentosInscricaoRestosPagarProcessadosAnterior&gt;</t>
  </si>
  <si>
    <t>Depósitos Restituíveis e Valores Vinculados</t>
  </si>
  <si>
    <t xml:space="preserve">        &lt;notaRecebimentosDepositosRestituiveisValoresVinculados&gt;</t>
  </si>
  <si>
    <t xml:space="preserve">        &lt;valorRecebimentosDepositosRestituiveisValoresVinculadosAtual&gt;</t>
  </si>
  <si>
    <t xml:space="preserve">        &lt;valorRecebimentosDepositosRestituiveisValoresVinculadosAnterior&gt;</t>
  </si>
  <si>
    <t>Outros Pagamentos Extraorçamentários</t>
  </si>
  <si>
    <t xml:space="preserve">        &lt;notaRecebimentosOutrosPagamentosExtraorcamentarios&gt;</t>
  </si>
  <si>
    <t xml:space="preserve">        &lt;valorRecebimentosOutrosPagamentosExtraorcamentariosAtual&gt;</t>
  </si>
  <si>
    <t xml:space="preserve">        &lt;valorRecebimentosOutrosPagamentosExtraorcamentariosAnterior&gt;</t>
  </si>
  <si>
    <t xml:space="preserve">SALDO DO EXERCÍCIO ANTERIOR (V)  (L30+ L31+32) </t>
  </si>
  <si>
    <t xml:space="preserve">        &lt;notaSaldoExercicioAnterior&gt;</t>
  </si>
  <si>
    <t>Caixa e Equivalentes de Caixa (exceto RPPS)</t>
  </si>
  <si>
    <t>&lt;notaSaldoExercicioAnteriorCaixaEquivalentesCaixaExcetoRPPS&gt;</t>
  </si>
  <si>
    <t>&lt;valorSaldoExercicioAnteriorCaixaEquivalentesCaixaExcetoRPPSAtual&gt;</t>
  </si>
  <si>
    <t>&lt;valorSaldoExercicioAnteriorCaixaEquivalentesCaixaExcetoRPPSAnterior&gt;</t>
  </si>
  <si>
    <t>Caixa e Equivalentes de Caixa RPPS</t>
  </si>
  <si>
    <t>&lt;notaSaldoExercicioAnteriorCaixaEquivalentesCaixaRPPS&gt;</t>
  </si>
  <si>
    <t>&lt;valorSaldoExercicioAnteriorCaixaEquivalentesCaixaRPPSAtual&gt;</t>
  </si>
  <si>
    <t>&lt;valorSaldoExercicioAnteriorCaixaEquivalentesCaixaRPPSAnterior&gt;</t>
  </si>
  <si>
    <t xml:space="preserve">        &lt;notaSaldoExercicioAnteriorDepositosRestituiveisValoresVinculados&gt;</t>
  </si>
  <si>
    <t xml:space="preserve">        &lt;valorSaldoExercicioAnteriorDepositosRestituiveisValoresVinculadosAtual&gt;</t>
  </si>
  <si>
    <t xml:space="preserve">        &lt;valorSaldoExercicioAnteriorDepositosRestituiveisValoresVinculadosAnterior&gt;</t>
  </si>
  <si>
    <t xml:space="preserve">TOTAL (VI) =  (I+II+III+IV+V) </t>
  </si>
  <si>
    <t xml:space="preserve">        &lt;notaTotalIngresso&gt;</t>
  </si>
  <si>
    <t>DISPÊNDIOS</t>
  </si>
  <si>
    <t xml:space="preserve">      &lt;/blocoAIngressosA13&gt;</t>
  </si>
  <si>
    <t xml:space="preserve">      &lt;blocoADispendiosA13&gt;</t>
  </si>
  <si>
    <t xml:space="preserve">DESPESA ORÇAMENTÁRIA (VII)  (L2 + L3+ L11) </t>
  </si>
  <si>
    <t xml:space="preserve">        &lt;notaDespesaOrcamentaria&gt;</t>
  </si>
  <si>
    <t>Recursos Não Vinculados</t>
  </si>
  <si>
    <t>&lt;notaDespesaOrcamentariaRecursosNaoVinculados&gt;</t>
  </si>
  <si>
    <t>&lt;valorDespesaOrcamentariaRecursosNaoVinculadosAtual&gt;</t>
  </si>
  <si>
    <t>&lt;valorDespesaOrcamentariaRecursosNaoVinculadosAnterior&gt;</t>
  </si>
  <si>
    <t>Recursos Vinculados (EXCETO AO RPPS) (L4+ ... L10)</t>
  </si>
  <si>
    <t>&lt;notaDespesaOrcamentariaRecursosVinculadosExcetoRPPS&gt;</t>
  </si>
  <si>
    <t>Recursos Destinados à Educação</t>
  </si>
  <si>
    <t>&lt;notaDespesaOrcamentariaRecursosVinculadosEducacao&gt;</t>
  </si>
  <si>
    <t>&lt;valorDespesaOrcamentariaRecursosVinculadosEducacaoAtual&gt;</t>
  </si>
  <si>
    <t>&lt;valorDespesaOrcamentariaRecursosVinculadosEducacaoAnterior&gt;</t>
  </si>
  <si>
    <t>Recursos Destinados à Saúde</t>
  </si>
  <si>
    <t>&lt;notaDespesaOrcamentariaRecursosVinculadosSaude&gt;</t>
  </si>
  <si>
    <t>&lt;valorDespesaOrcamentariaRecursosVinculadosSaudeAtual&gt;</t>
  </si>
  <si>
    <t>&lt;valorDespesaOrcamentariaRecursosVinculadosSaudeAnterior&gt;</t>
  </si>
  <si>
    <t>&lt;notaDespesaOrcamentariaRecursosVinculadosAssistenciaSocial&gt;</t>
  </si>
  <si>
    <t>&lt;valorDespesaOrcamentariaRecursosVinculadosAssistenciaSocialAtual&gt;</t>
  </si>
  <si>
    <t>&lt;valorDespesaOrcamentariaRecursosVinculadosAssistenciaSocialAnterior&gt;</t>
  </si>
  <si>
    <t>&lt;notaDespesaOrcamentariaRecursosVinculadosPrevideniaSocialExcetoRPPS&gt;</t>
  </si>
  <si>
    <t>&lt;valorDespesaOrcamentariaRecursosVinculadosPrevidenciaSocialExcetoRPPSAtual&gt;</t>
  </si>
  <si>
    <t>&lt;valorDespesaOrcamentariaRecursosVinculadosPrevidenciaSocialExcetoRPPSAnterior&gt;</t>
  </si>
  <si>
    <t>&lt;notaDespesaOrcamentariaDemaisVinculacoesTransferencias&gt;</t>
  </si>
  <si>
    <t>&lt;valorDespesaOrcamentariaDemaisVinculacoesTransferenciasAtual&gt;</t>
  </si>
  <si>
    <t>&lt;valorDespesaOrcamentariaDemaisVinculacoesTransferenciasAnterior&gt;</t>
  </si>
  <si>
    <t>&lt;notaDespesaOrcamentariaDemaisVinculacoesLegais&gt;</t>
  </si>
  <si>
    <t>&lt;valorDepesaOrcamentariaDemaisVinculacoesLegaisAtual&gt;</t>
  </si>
  <si>
    <t>&lt;valorDepesasOrcamentariasDemaisVinculacoesLegaisAnterior&gt;</t>
  </si>
  <si>
    <t>&lt;notaDespesaOrcamentariaOutrasVinculacoes&gt;</t>
  </si>
  <si>
    <t>&lt;valorDepesasOrcamentariasOutrasVinculacoesAtual&gt;</t>
  </si>
  <si>
    <t>&lt;valorDepesasOrcamentariasOutrasVinculacoesAnterior&gt;</t>
  </si>
  <si>
    <t>Recursos Vinculados  ao RPPS (L12 + ...L14)</t>
  </si>
  <si>
    <t>&lt;notaDespesaOrcamentariaRecursosVinculadosRPPS&gt;</t>
  </si>
  <si>
    <t>&lt;valorDespesaOrcamentariaRecursosVinculadosRPPSAtual&gt;</t>
  </si>
  <si>
    <t>&lt;valorDespesaOrcamentariaRecursosVinculadosRPPSAnterior&gt;</t>
  </si>
  <si>
    <t>&lt;notaDespesaOrcamentariaRecursoVinculadosRPPSFundoCapitalizacao&gt;</t>
  </si>
  <si>
    <t>&lt;valorDespesaOrcamentariaRecursoVinculadosRPPSFundoCapitalizacaoAtual&gt;</t>
  </si>
  <si>
    <t>&lt;valorDespesaOrcamentariaRecursoVinculadosRPPSFundoCapitalizacaoAnterior&gt;</t>
  </si>
  <si>
    <t>&lt;notaDespesaOrcamentariaRecursosVinculadosRPPSFundoReparticao&gt;</t>
  </si>
  <si>
    <t>&lt;valorDespesaOrcamentariaRecursosVinculadosRPPSFundoReparticaoAtual&gt;</t>
  </si>
  <si>
    <t>&lt;valorDespesaOrcamentariaRecursosVinculadosRPPSFundoReparticaoAnterior&gt;</t>
  </si>
  <si>
    <t>&lt;notaDespesaOrcamentariaRecursosVinculadosRPPSTaxaAdministracao&gt;</t>
  </si>
  <si>
    <t>&lt;valorDespesaOrcamentariaRecursosVinculadosRPPSTaxaAdministracaoAtual&gt;</t>
  </si>
  <si>
    <t>&lt;valorDespesaOrcamentariaRecursosVinculadosRPPSTaxaAdministracaoAnterior&gt;</t>
  </si>
  <si>
    <t>TRANSFERÊNCIAS FINANCEIRAS CONCEDIDAS (VIII)  (L16+...L20)</t>
  </si>
  <si>
    <t>Transferências Concedidas para a Execução Orçamentária</t>
  </si>
  <si>
    <t xml:space="preserve">        &lt;notaTransferenciasConcedidasExecucaoOrcamentaria&gt;</t>
  </si>
  <si>
    <t xml:space="preserve">        &lt;valorTransferenciasConcedidasExecucaoOrcamentariaAtual&gt;</t>
  </si>
  <si>
    <t xml:space="preserve">        &lt;valorTransferenciasConcedidasExecucaoOrcamentariaAnterior&gt;</t>
  </si>
  <si>
    <t>Transferências Concedidas Independentes de Execução Orçamentária</t>
  </si>
  <si>
    <t xml:space="preserve">        &lt;notaTransferenciasConcedidasIndependentesExecucaoOrcamentaria&gt;</t>
  </si>
  <si>
    <t xml:space="preserve">        &lt;valorTransferenciasConcedidasIndependentesExecucaoOrcamentariaAtual&gt;</t>
  </si>
  <si>
    <t xml:space="preserve">        &lt;valorTransferenciasConcedidasIndependentesExecucaoOrcamentariaAnterior&gt;</t>
  </si>
  <si>
    <t>Transferências Concedidas para Aportes de recursos para o RGPS</t>
  </si>
  <si>
    <t xml:space="preserve">        &lt;notaTransferenciasConcedidasAportesRGPS&gt;</t>
  </si>
  <si>
    <t xml:space="preserve">        &lt;valorTransferenciasConcedidasAportesRGPSAtual&gt;</t>
  </si>
  <si>
    <t xml:space="preserve">        &lt;valorTransferenciasConcedidasAportesRGPSAnterior&gt;</t>
  </si>
  <si>
    <t>Transferências Concedidas para Aportes de Recursos para o RPPS</t>
  </si>
  <si>
    <t xml:space="preserve">        &lt;notaTransferenciasConcedidasAportesRPPS&gt;</t>
  </si>
  <si>
    <t xml:space="preserve">        &lt;valorTransferenciasConcedidasAportesRPPSAtual&gt;</t>
  </si>
  <si>
    <t xml:space="preserve">        &lt;valorTransferenciasConcedidasAportesRPPSAnterior&gt;</t>
  </si>
  <si>
    <t>Transferências Concedidas para o Sistema de Proteção Social dos
Militares</t>
  </si>
  <si>
    <t>&lt;notaTransferenciasConcedidasSistemaProtecaoSocialMilitares&gt;</t>
  </si>
  <si>
    <t>&lt;valorTransferenciasConcedidasSistemaProtecaoSocialMilitaresAtual&gt;</t>
  </si>
  <si>
    <t>&lt;valorTransferenciasConcedidasSistemaProtecaoSocialMilitaresAnterior&gt;</t>
  </si>
  <si>
    <t>OUTRAS MOVIMENTAÇÕES FINANCEIRAS CONCEDIDAS (IX) (L22 + L23)</t>
  </si>
  <si>
    <t>&lt;notaOutrasMovimentacoesFinanceirasConcedidas&gt;</t>
  </si>
  <si>
    <t>Transferências para Investimentos e Aplicações Financeiras</t>
  </si>
  <si>
    <t>&lt;notaOutrasMovimentacoesTransferenciasInvestimentosAplicacoesFinanceiras&gt;</t>
  </si>
  <si>
    <t>&lt;valorOutrasMovimentacoesTransferenciasInvestimentosAplicacoesFinanceirasAtual&gt;</t>
  </si>
  <si>
    <t>&lt;valorOutrasMovimentacoesTransferenciasInvestimentosAplicacoesFinanceirasAnterior&gt;</t>
  </si>
  <si>
    <t>Bloqueios de Valores em Caixa</t>
  </si>
  <si>
    <t>&lt;notaOutrasMovimentacoesFinanceirasBloqueiosValoresCaixa&gt;</t>
  </si>
  <si>
    <t>&lt;valorOutrasMovimentacoesFinanceirasBloqueiosValoresCaixaAtual&gt;</t>
  </si>
  <si>
    <t>&lt;valorOutrasMovimentacoesFinanceirasBloqueiosValoresCaixaAnterior&gt;</t>
  </si>
  <si>
    <t>PAGAMENTOS  EXTRAORÇAMENTÁRIOS (X) (L25+...L28)</t>
  </si>
  <si>
    <t xml:space="preserve">        &lt;notaPagamentosExtraorcamentarios&gt;</t>
  </si>
  <si>
    <t>Pagamento de Restos a Pagar Não Processados</t>
  </si>
  <si>
    <t xml:space="preserve">        &lt;notaPagamentosRestosPagarNaoProcessados&gt;</t>
  </si>
  <si>
    <t xml:space="preserve">        &lt;valorPagamentosRestosPagarNaoProcessadosAtual&gt;</t>
  </si>
  <si>
    <t xml:space="preserve">        &lt;valorPagamentosRestosPagarNaoProcessadosAnterior&gt;</t>
  </si>
  <si>
    <t>Pagamento de Restos a Pagar Processados</t>
  </si>
  <si>
    <t xml:space="preserve">        &lt;notaPagamentosRestosPagarProcessados&gt;</t>
  </si>
  <si>
    <t xml:space="preserve">        &lt;valorPagamentosRestosPagarProcessadosAtual&gt;</t>
  </si>
  <si>
    <t xml:space="preserve">        &lt;valorPagamentosRestosPagarProcessadosAnterior&gt;</t>
  </si>
  <si>
    <t xml:space="preserve">        &lt;notaPagamentosDepositosRestituiveisValoresVinculados&gt;</t>
  </si>
  <si>
    <t xml:space="preserve">        &lt;valorPagamentosDepositosRestituiveisValoresVinculadosAtual&gt;</t>
  </si>
  <si>
    <t xml:space="preserve">        &lt;valorPagamentosDepositosRestituiveisValoresVinculadosAnterior&gt;</t>
  </si>
  <si>
    <t xml:space="preserve">        &lt;notaPagamentosOutrosPagamentosExtraorcamentarios&gt;</t>
  </si>
  <si>
    <t xml:space="preserve">        &lt;valorPagamentosOutrosPagamentosExtraorcamentariosAtual&gt;</t>
  </si>
  <si>
    <t xml:space="preserve">        &lt;valorPagamentosOutrosPagamentosExtraorcamentariosAnterior&gt;</t>
  </si>
  <si>
    <t>SALDO PARA O EXERCÍCIO SEGUINTE  (XI) (L30+...L32)</t>
  </si>
  <si>
    <t xml:space="preserve">        &lt;notaSaldoExercicioSeguinte&gt;</t>
  </si>
  <si>
    <t xml:space="preserve">&lt;notaSaldoExercicioSeguinteCaixaEquivalentesCaixaExcetoRPPS&gt; </t>
  </si>
  <si>
    <t xml:space="preserve">&lt;valorSaldoExercicioSeguinteCaixaEquivalentesCaixaExcetoRPPSAtual&gt; </t>
  </si>
  <si>
    <t>&lt;valorSaldoExercicioSeguinteCaixaEquivalentesCaixaExcetoRPPSAnterior&gt;</t>
  </si>
  <si>
    <t>&lt;notaSaldoExercicioSeguinteCaixaEquivalentesCaixaRPPS&gt;</t>
  </si>
  <si>
    <t>&lt;valorSaldoExercicioSeguinteCaixaEquivalentesCaixaRPPSAtual&gt;</t>
  </si>
  <si>
    <t>&lt;valorSaldoExercicioSeguinteCaixaEquivalentesCaixaRPPSAnterior&gt;</t>
  </si>
  <si>
    <t xml:space="preserve">&lt;notaSaldoExercicioSeguinteDepositosRestituiveisValoresVinculados&gt; </t>
  </si>
  <si>
    <t xml:space="preserve">&lt;valorSaldoExercicioSeguinteDepositosRestituiveisValoresVinculadosAtual&gt; </t>
  </si>
  <si>
    <t>&lt;valorSaldoExercicioSeguinteDepositosRestituiveisValoresVinculadosAnterior&gt;</t>
  </si>
  <si>
    <t xml:space="preserve">TOTAL(X) = (VII+ VIII+ IX +X +XI)  (L1+L15+L21+L24+L29) </t>
  </si>
  <si>
    <t xml:space="preserve">        &lt;notaTotalDispendios&gt;</t>
  </si>
  <si>
    <t>ANEXO 14 - BALANÇO PATRIMONIAL</t>
  </si>
  <si>
    <t xml:space="preserve">  &lt;anexo14&gt;</t>
  </si>
  <si>
    <t xml:space="preserve">    &lt;anexoDados14&gt;</t>
  </si>
  <si>
    <t>Descrição</t>
  </si>
  <si>
    <t xml:space="preserve">      &lt;blocoAA14&gt;</t>
  </si>
  <si>
    <t>ATIVO (L11+L17)</t>
  </si>
  <si>
    <t xml:space="preserve">        &lt;notaA&gt;</t>
  </si>
  <si>
    <t xml:space="preserve">ATIVO CIRCULANTE </t>
  </si>
  <si>
    <t xml:space="preserve">        &lt;notaAC&gt;</t>
  </si>
  <si>
    <t>Caixa e Equivalentes de Caixa</t>
  </si>
  <si>
    <t xml:space="preserve">        &lt;notaACCaixaEquivalentesCaixa&gt;</t>
  </si>
  <si>
    <t xml:space="preserve">        &lt;valorACCaixaEquivalentesCaixaAtual&gt;</t>
  </si>
  <si>
    <t xml:space="preserve">        &lt;valorACCaixaEquivalentesCaixaAnterior&gt;</t>
  </si>
  <si>
    <t>Créditos a Curto Prazo</t>
  </si>
  <si>
    <t xml:space="preserve">        &lt;notaACCreditosCurtoPrazo&gt;</t>
  </si>
  <si>
    <t xml:space="preserve">        &lt;valorACCreditosCurtoPrazoAtual&gt;</t>
  </si>
  <si>
    <t xml:space="preserve">        &lt;valorACCreditosCurtoPrazoAnterior&gt;</t>
  </si>
  <si>
    <t>Demais Créditos e Valores a Curto Prazo</t>
  </si>
  <si>
    <t xml:space="preserve">        &lt;notaACDemaisCreditosValoresCurtoPrazo&gt;</t>
  </si>
  <si>
    <t xml:space="preserve">        &lt;valorACDemaisCreditosValoresCurtoPrazoAtual&gt;</t>
  </si>
  <si>
    <t xml:space="preserve">        &lt;valorACDemaisCreditosValoresCurtoPrazoAnterior&gt;</t>
  </si>
  <si>
    <t>Investimentos e Aplicações Temporárias a Curto Prazo</t>
  </si>
  <si>
    <t>&lt;notaACInvestimentosAplicacoesTemporariasCurtoPrazo&gt;</t>
  </si>
  <si>
    <t>&lt;valorACInvestimentosAplicacoesTemporariasCurtoPrazoAtual&gt;</t>
  </si>
  <si>
    <t>&lt;valorACInvestimentosAplicacoesTemporariasCurtoPrazoAnterior&gt;</t>
  </si>
  <si>
    <t>Estoques</t>
  </si>
  <si>
    <t>&lt;notaACEstoques&gt;</t>
  </si>
  <si>
    <t xml:space="preserve">        &lt;valorACEstoquesAtual&gt;</t>
  </si>
  <si>
    <t xml:space="preserve">        &lt;valorACEstoquesAnterior&gt;</t>
  </si>
  <si>
    <t>Ativo Não Circulante Mantido para Venda</t>
  </si>
  <si>
    <t>&lt;notaACAtivoNaoCirculanteMantidoParaVenda&gt;</t>
  </si>
  <si>
    <t>&lt;valorACAtivoNaoCirculanteMantidoParaVendaAtual&gt;</t>
  </si>
  <si>
    <t>&lt;valorACAtivoNaoCirculanteMantidoParaVendaAnterior&gt;</t>
  </si>
  <si>
    <t>Ativo Biológico</t>
  </si>
  <si>
    <t>&lt;notaACAtivoBiologico&gt;</t>
  </si>
  <si>
    <t>&lt;valorACAtivoBiologicoAtual&gt;</t>
  </si>
  <si>
    <t>&lt;valorACAtivoBiologicoAnterior&gt;</t>
  </si>
  <si>
    <t>VPD Pagas Antecipadamente</t>
  </si>
  <si>
    <t>&lt;notaACVPDPagasAntecipadamente&gt;</t>
  </si>
  <si>
    <t>&lt;valorACVPDPagasAntecipadamenteAtual&gt;</t>
  </si>
  <si>
    <t xml:space="preserve">        &lt;valorACAjustePerdasCreditosCurtoPrazoAnterior&gt;</t>
  </si>
  <si>
    <t>Total do Ativo Circulante ((L3 + . . . + L10)</t>
  </si>
  <si>
    <t>&lt;notaTotalAtivoCirculante&gt;</t>
  </si>
  <si>
    <t>&lt;valorTotalAtivoCirculanteAtual&gt;</t>
  </si>
  <si>
    <t>&lt;valorTotalAtivoCirculanteAnterior&gt;</t>
  </si>
  <si>
    <t xml:space="preserve">ATIVO NÃO CIRCULANTE </t>
  </si>
  <si>
    <t xml:space="preserve">        &lt;notaANC&gt;</t>
  </si>
  <si>
    <t xml:space="preserve">Realizável a Longo Prazo </t>
  </si>
  <si>
    <t>&lt;notaANCRealizavelLongoPrazo&gt;</t>
  </si>
  <si>
    <t>&lt;valorANCRealizavelLongoPrazoAtual&gt;</t>
  </si>
  <si>
    <t>&lt;valorANCRealizavelLongoPrazoAnterior&gt;</t>
  </si>
  <si>
    <t>&lt;notaANCInvestimentos&gt;</t>
  </si>
  <si>
    <t>&lt;valorANCInvestimentosAtual&gt;</t>
  </si>
  <si>
    <t>&lt;valorANCInvestimentosAnterior&gt;</t>
  </si>
  <si>
    <t>Imobilizado</t>
  </si>
  <si>
    <t>&lt;notaANCImobilizado&gt;</t>
  </si>
  <si>
    <t>&lt;valorANCImobilizadoAtual&gt;</t>
  </si>
  <si>
    <t>&lt;valorANCImobilizadoAnterior&gt;</t>
  </si>
  <si>
    <t>Intangível</t>
  </si>
  <si>
    <t>&lt;notaANCIntangivel&gt;</t>
  </si>
  <si>
    <t>&lt;valorANCIntangivelAtual&gt;</t>
  </si>
  <si>
    <t>&lt;valorANCIntangivelAnterior&gt;</t>
  </si>
  <si>
    <t>Total do Ativo Não Circulante (L13 ... L16)</t>
  </si>
  <si>
    <t>&lt;notaTotalAtivoNaoCirculante&gt;</t>
  </si>
  <si>
    <t>&lt;valorTotalAtivoNaoCirculanteAtual&gt;</t>
  </si>
  <si>
    <t>PASSIVO E PATRIMÔNIO LÍQUIDO (L29 + L39 + L49)</t>
  </si>
  <si>
    <t xml:space="preserve">        &lt;notaPPL&gt;</t>
  </si>
  <si>
    <t>PASSIVO CIRCULANTE</t>
  </si>
  <si>
    <t xml:space="preserve">        &lt;notaPC&gt;</t>
  </si>
  <si>
    <t>Obrigações Trab., Prev. e Assistenciais a Pagar a Curto Prazo</t>
  </si>
  <si>
    <t>&lt;notaPCObrigacoestTrabalhistaPrevidenciariasAssistenciaisPagarCurtoPrazo&gt;</t>
  </si>
  <si>
    <t>&lt;valorPCObrigacoesTrabalhistaPrevidenciariasAssistenciaisPagarCurtoPrazoAtual&gt;</t>
  </si>
  <si>
    <t>&lt;valorPCObrigacoesTrabalhistaPrevidenciariasAssistenciaisPagarCurtoPrazoAnterior&gt;</t>
  </si>
  <si>
    <t xml:space="preserve">   Benefícios Previdenciários a Pagar</t>
  </si>
  <si>
    <t>&lt;notaPCBeneficiosPrevidenciariosPagar&gt;</t>
  </si>
  <si>
    <t>&lt;valorPCBeneficiosPrevidenciariosPagarAtual&gt;</t>
  </si>
  <si>
    <t>&lt;valorPCBeneficiosPrevidenciariosPagarAnterior&gt;</t>
  </si>
  <si>
    <t xml:space="preserve">   Benefícios Assistenciais a Pagar</t>
  </si>
  <si>
    <t>&lt;notaPCBeneficiosAssistenciaisPagar&gt;</t>
  </si>
  <si>
    <t>&lt;valorPCBeneficiosAssistenciaisPagarAtual&gt;</t>
  </si>
  <si>
    <t>&lt;valorPCBeneficiosAssistenciaisPagarAnterior&gt;</t>
  </si>
  <si>
    <t>Empréstimos e Financiamentos a Curto Prazo</t>
  </si>
  <si>
    <t>&lt;notaPCEmprestimosFinanciamentosCurtoPrazo&gt;</t>
  </si>
  <si>
    <t>&lt;valorPCEmprestimosFinanciamentosCurtoPrazoAtual&gt;</t>
  </si>
  <si>
    <t>&lt;valorPCEmprestimosFinanciamentosCurtoPrazoAnterior&gt;</t>
  </si>
  <si>
    <t>Fornecedores e Contas a Pagar a Curto Prazo</t>
  </si>
  <si>
    <t>&lt;notaPCFornecedoresContasPagarCurtoPrazo&gt;</t>
  </si>
  <si>
    <t>&lt;valorPCFornecedoresContasPagarCurtoPrazoAtual&gt;</t>
  </si>
  <si>
    <t>&lt;valorPCFornecedoresContasPagarCurtoPrazoAnterior&gt;</t>
  </si>
  <si>
    <t>Obrigações Fiscais a Curto Prazo</t>
  </si>
  <si>
    <t>&lt;notaPCObrigacoesFiscaisCurtoPrazo&gt;</t>
  </si>
  <si>
    <t>&lt;valorPCObrigacoesFiscaisCurtoPrazoAtual&gt;</t>
  </si>
  <si>
    <t>&lt;valorPCObrigacoesFiscaisCurtoPrazoAnterior&gt;</t>
  </si>
  <si>
    <t>Transferências Fiscais a Curto Prazo</t>
  </si>
  <si>
    <t>&lt;notaPCTransferenciasFiscaisCurtoPrazo&gt;</t>
  </si>
  <si>
    <t>&lt;valorPCTransferenciasFiscaisCurtoPrazoAtual&gt;</t>
  </si>
  <si>
    <t>&lt;valorPCTransferenciasFiscaisCurtoPrazoAnterior&gt;</t>
  </si>
  <si>
    <t>Provisões a Curto Prazo</t>
  </si>
  <si>
    <t>&lt;notaPCProvisoesCurtoPrazo&gt;</t>
  </si>
  <si>
    <t>&lt;valorPCProvisoesCurtoPrazoAtual&gt;</t>
  </si>
  <si>
    <t>&lt;valorPCProvisoesCurtoPrazoAnterior&gt;</t>
  </si>
  <si>
    <t>Demais Provisões a curto Prazo.</t>
  </si>
  <si>
    <t>&lt;notaPCDemaisObrigacoesCurtoPrazo&gt;</t>
  </si>
  <si>
    <t>&lt;valorPCDemaisObrigacoesCurtoPrazoAtual&gt;</t>
  </si>
  <si>
    <t>&lt;valorPCDemaisObrigacoesCurtoPrazoAnterior&gt;</t>
  </si>
  <si>
    <t>Total do Passivo Circulante (L20 + ... + L28)</t>
  </si>
  <si>
    <t>&lt;notaTotalPassivoCirculante&gt;</t>
  </si>
  <si>
    <t>&lt;valorTotalPassivoCirculanteAtual&gt;</t>
  </si>
  <si>
    <t>&lt;valorTotalPassivoCirculanteAnterior&gt;</t>
  </si>
  <si>
    <t xml:space="preserve">PASSIVO NÃO-CIRCULANTE </t>
  </si>
  <si>
    <t xml:space="preserve">        &lt;notaPNC&gt;</t>
  </si>
  <si>
    <t>Obrigações Trabalhistas, Previdenciárias e Asssitenciais a Pagar a Longo Prazo</t>
  </si>
  <si>
    <t xml:space="preserve">        &lt;notaPNCObrigacoestTrabalhistaPrevidenciariasAssistenciaisPagarLongoPrazo&gt;</t>
  </si>
  <si>
    <t>Empréstimos e Financiamentos a Longo Prazo</t>
  </si>
  <si>
    <t xml:space="preserve">        &lt;notaPNCEmprestimosFinanciamentosLongoPrazo&gt;</t>
  </si>
  <si>
    <t xml:space="preserve">        &lt;valorPNCEmprestimosFinanciamentosLongoPrazoAtual&gt;</t>
  </si>
  <si>
    <t xml:space="preserve">        &lt;valorPNCEmprestimosFinanciamentosLongoPrazoAnterior&gt;</t>
  </si>
  <si>
    <t>Fornecedores e Contas a Pagar a Longo Prazo</t>
  </si>
  <si>
    <t xml:space="preserve">        &lt;notaPNCFornecedoresContasPagarLongoPrazo&gt;</t>
  </si>
  <si>
    <t xml:space="preserve">        &lt;valorPNCFornecedoresContasPagarLongoPrazoAtual&gt;</t>
  </si>
  <si>
    <t xml:space="preserve">        &lt;valorPNCFornecedoresContasPagarLongoPrazoAnterior&gt;</t>
  </si>
  <si>
    <t>Obrigações Fiscais a Longo Prazo</t>
  </si>
  <si>
    <t xml:space="preserve">        &lt;notaPNCObrigacoesFiscaisLongoPrazo&gt;</t>
  </si>
  <si>
    <t xml:space="preserve">        &lt;valorPNCObrigacoesFiscaisLongoPrazoAtual&gt;</t>
  </si>
  <si>
    <t xml:space="preserve">        &lt;valorPNCObrigacoesFiscaisLongoPrazoAnterior&gt;</t>
  </si>
  <si>
    <t>L35</t>
  </si>
  <si>
    <t>Transferências Fiscais a Longo Prazo</t>
  </si>
  <si>
    <t>&lt;notaPNCTransferenciasFiscaisLongoPrazo&gt;</t>
  </si>
  <si>
    <t>&lt;valorPNCTransferenciasFiscaisLongoPrazoAtual&gt;</t>
  </si>
  <si>
    <t>&lt;valorPNCTransferenciasFiscaisLongoPrazoAnterior&gt;</t>
  </si>
  <si>
    <t>L36</t>
  </si>
  <si>
    <t>Provisões a Longo Prazo</t>
  </si>
  <si>
    <t xml:space="preserve">        &lt;notaPNCProvisoesLongoPrazo&gt;</t>
  </si>
  <si>
    <t xml:space="preserve">        &lt;valorPNCProvisoesLongoPrazoAtual&gt;</t>
  </si>
  <si>
    <t xml:space="preserve">        &lt;valorPNCProvisoesLongoPrazoAnterior&gt;</t>
  </si>
  <si>
    <t>Demais Obrigações a Longo Prazo</t>
  </si>
  <si>
    <t xml:space="preserve">        &lt;notaPNCDemaisObrigacoesLongoPrazo&gt;</t>
  </si>
  <si>
    <t xml:space="preserve">        &lt;valorPNCDemaisObrigacoesLongoPrazoAtual&gt;</t>
  </si>
  <si>
    <t xml:space="preserve">        &lt;valorPNCDemaisObrigacoesLongoPrazoAnterior&gt;</t>
  </si>
  <si>
    <t>Resultado Diferido</t>
  </si>
  <si>
    <t xml:space="preserve">        &lt;notaPNCResultadoDiferido&gt;</t>
  </si>
  <si>
    <t xml:space="preserve">        &lt;valorPNCResultadoDiferidoAtual&gt;</t>
  </si>
  <si>
    <t xml:space="preserve">        &lt;valorPNCResultadoDiferidoAnterior&gt;</t>
  </si>
  <si>
    <t>Total do Passivo Não Circulante (L31+ ... + L38)</t>
  </si>
  <si>
    <t>&lt;notaTotalPassivoNaoCirculante&gt;</t>
  </si>
  <si>
    <t>&lt;valorTotalPassivoNaoCirculanteAtual&gt;</t>
  </si>
  <si>
    <t>&lt;valorTotalPassivoNaoCirculanteAnterior&gt;</t>
  </si>
  <si>
    <t xml:space="preserve">PATRIMÔNIO LÍQUIDO </t>
  </si>
  <si>
    <t xml:space="preserve">        &lt;notaPL&gt;</t>
  </si>
  <si>
    <t>Patrimônio Social/Capital Social</t>
  </si>
  <si>
    <t xml:space="preserve">        &lt;notaPLPatrimonioCapitalSocial&gt;</t>
  </si>
  <si>
    <t xml:space="preserve">        &lt;valorPLPatrimonioCapitalSocialAtual&gt;</t>
  </si>
  <si>
    <t xml:space="preserve">        &lt;valorPLPatrimonioCapitalSocialAnterior&gt;</t>
  </si>
  <si>
    <t>Adiantamento para Futuro Aumento de Capital</t>
  </si>
  <si>
    <t xml:space="preserve">        &lt;notaPLAdiantamentoFuturoAumentoCapital&gt;</t>
  </si>
  <si>
    <t xml:space="preserve">        &lt;valorPLAdiantamentoFuturoAumentoCapitalAtual&gt;</t>
  </si>
  <si>
    <t xml:space="preserve">        &lt;valorPLAdiantamentoFuturoAumentoCapitalAnterior&gt;</t>
  </si>
  <si>
    <t>Reservas de Capital</t>
  </si>
  <si>
    <t xml:space="preserve">        &lt;notaPLReservasCapital&gt;</t>
  </si>
  <si>
    <t xml:space="preserve">        &lt;valorPLReservasCapitalAtual&gt;</t>
  </si>
  <si>
    <t xml:space="preserve">        &lt;valorPLReservasCapitalAnterior&gt;</t>
  </si>
  <si>
    <t>Ajustes de Avaliação Patrimonial (aumento)</t>
  </si>
  <si>
    <t xml:space="preserve">        &lt;notaPLAjustesAvaliacaoPatrimonialAumento&gt;</t>
  </si>
  <si>
    <t xml:space="preserve">        &lt;valorPLAjustesAvaliacaoPatrimonialAumentoAtual&gt;</t>
  </si>
  <si>
    <t xml:space="preserve">        &lt;valorPLAjustesAvaliacaoPatrimonialAumentoAnterior&gt;</t>
  </si>
  <si>
    <t>Reservas de Lucros</t>
  </si>
  <si>
    <t xml:space="preserve">        &lt;notaPLReservasLucros&gt;</t>
  </si>
  <si>
    <t xml:space="preserve">        &lt;valorPLReservasLucrosAtual&gt;</t>
  </si>
  <si>
    <t xml:space="preserve">        &lt;valorPLReservasLucrosAnterior&gt;</t>
  </si>
  <si>
    <t>Demais Reservas</t>
  </si>
  <si>
    <t xml:space="preserve">        &lt;notaPLDemaisReservas&gt;</t>
  </si>
  <si>
    <t xml:space="preserve">        &lt;valorPLDemaisReservasAtual&gt;</t>
  </si>
  <si>
    <t xml:space="preserve">        &lt;valorPLDemaisReservasAnterior&gt;</t>
  </si>
  <si>
    <t>Resultados Acumulados</t>
  </si>
  <si>
    <t xml:space="preserve">        &lt;notaPLResultadosAcumulados&gt;</t>
  </si>
  <si>
    <t xml:space="preserve">        &lt;valorPLResultadosAcumuladosAtual&gt;</t>
  </si>
  <si>
    <t xml:space="preserve">        &lt;valorPLResultadosAcumuladosAnterior&gt;</t>
  </si>
  <si>
    <t>(-) Ações / Cotas em Tesouraria</t>
  </si>
  <si>
    <t>&lt;notaAcoesTesouraria&gt;</t>
  </si>
  <si>
    <t>&lt;valorAcoesTesourariaAtual&gt;</t>
  </si>
  <si>
    <t>&lt;valorAcoesTesourariaAnterior&gt;</t>
  </si>
  <si>
    <t>Total do Patrimônio Líquido  (L41 +...+ L47) - L48</t>
  </si>
  <si>
    <t>&lt;notaTotalPassivoPatrimonioLiquido&gt;</t>
  </si>
  <si>
    <t>&lt;valorTotalPassivoPatrimonioLiquidoAtual&gt;</t>
  </si>
  <si>
    <t>&lt;valorTotalPassivoPatrimonioLiquidoAnterior&gt;</t>
  </si>
  <si>
    <t>BLOCO B - ATIVOS E PASSIVOS FINANCEIROS E PERMANENTES (Lei nº 4.320/1964)</t>
  </si>
  <si>
    <t xml:space="preserve">      &lt;/blocoAA14&gt;</t>
  </si>
  <si>
    <t xml:space="preserve">      &lt;blocoBA14&gt;</t>
  </si>
  <si>
    <t xml:space="preserve">Nota </t>
  </si>
  <si>
    <t>ATIVO (I) (L2 + L3)</t>
  </si>
  <si>
    <t xml:space="preserve">        &lt;notaAtivo&gt;</t>
  </si>
  <si>
    <t>Ativo Financeiro</t>
  </si>
  <si>
    <t xml:space="preserve">        &lt;notaAtivoFinanceiro&gt;</t>
  </si>
  <si>
    <t xml:space="preserve">        &lt;valorAtivoFinanceiroAtual&gt;</t>
  </si>
  <si>
    <t xml:space="preserve">        &lt;valorAtivoFinanceiroAnterior&gt;</t>
  </si>
  <si>
    <t>Ativo Permanente</t>
  </si>
  <si>
    <t xml:space="preserve">        &lt;notaAtivoPermanente&gt;</t>
  </si>
  <si>
    <t xml:space="preserve">        &lt;valorAtivoPermanenteAtual&gt;</t>
  </si>
  <si>
    <t xml:space="preserve">        &lt;valorAtivoPermanenteAnterior&gt;</t>
  </si>
  <si>
    <t>PASSIVO (II) (L5 + L6)</t>
  </si>
  <si>
    <t xml:space="preserve">        &lt;notaPassivo&gt;</t>
  </si>
  <si>
    <t>Passivo Financeiro</t>
  </si>
  <si>
    <t xml:space="preserve">        &lt;notaPassivoFinanceiro&gt;</t>
  </si>
  <si>
    <t xml:space="preserve">        &lt;valorPassivoFinanceiroAtual&gt;</t>
  </si>
  <si>
    <t xml:space="preserve">        &lt;valorPassivoFinanceiroAnterior&gt;</t>
  </si>
  <si>
    <t>Passivo Permanente</t>
  </si>
  <si>
    <t xml:space="preserve">        &lt;notaPassivoPermanente&gt;</t>
  </si>
  <si>
    <t xml:space="preserve">        &lt;valorPassivoPermanenteAtual&gt;</t>
  </si>
  <si>
    <t xml:space="preserve">        &lt;valorPassivoPermanenteAnterior&gt;</t>
  </si>
  <si>
    <t>SALDO PATRIMONIAL (III) = (I-II) (L1 - L4)</t>
  </si>
  <si>
    <t xml:space="preserve">        &lt;notaSaldoPatrimonial&gt;</t>
  </si>
  <si>
    <t>BLOCO C - CONTAS DE COMPENSAÇÃO (Lei nº 4.320/1964)</t>
  </si>
  <si>
    <t xml:space="preserve">      &lt;/blocoBA14&gt;</t>
  </si>
  <si>
    <t xml:space="preserve">      &lt;blocoCA14&gt;</t>
  </si>
  <si>
    <t>Atos Potenciais Ativos (L2 + . . . + L5)</t>
  </si>
  <si>
    <t xml:space="preserve">        &lt;notaCCAPA&gt;</t>
  </si>
  <si>
    <t>Garantias e Contragarantias Recebidas</t>
  </si>
  <si>
    <t xml:space="preserve">        &lt;notaCCAPAGarantiasContraGarantiasRecebidas&gt;</t>
  </si>
  <si>
    <t xml:space="preserve">        &lt;valorCCAPAGarantiasContraGarantiasRecebidasAtual&gt;</t>
  </si>
  <si>
    <t xml:space="preserve">        &lt;valorCCAPAGarantiasContraGarantiasRecebidasAnterior&gt;</t>
  </si>
  <si>
    <t>Direitos Conveniados e Outros Instrumentos Congêneres</t>
  </si>
  <si>
    <t xml:space="preserve">        &lt;notaCCAPADireitosConveniadosOutrosInstrumentosCongeneres&gt;</t>
  </si>
  <si>
    <t xml:space="preserve">        &lt;valorCCAPADireitosConveniadosOutrosInstrumentosCongeneresAtual&gt;</t>
  </si>
  <si>
    <t xml:space="preserve">        &lt;valorCCAPADireitosConveniadosOutrosInstrumentosCongeneresAnterior&gt;</t>
  </si>
  <si>
    <t>Direitos Contratuais</t>
  </si>
  <si>
    <t xml:space="preserve">        &lt;notaCCAPADireitosContratuais&gt;</t>
  </si>
  <si>
    <t xml:space="preserve">        &lt;valorCCAPADireitosContratuaisAtual&gt;</t>
  </si>
  <si>
    <t xml:space="preserve">        &lt;valorCCAPADireitosContratuaisAnterior&gt;</t>
  </si>
  <si>
    <t>Demandas Judiciais</t>
  </si>
  <si>
    <t>&lt;notaCCADemandasJudiciais&gt;</t>
  </si>
  <si>
    <t>&lt;valorCCADemandasJudiciaisAtual&gt;</t>
  </si>
  <si>
    <t>&lt;valorCCADemandasJudiciaisAnterior&gt;</t>
  </si>
  <si>
    <t>Outros Atos Potenciais Ativos</t>
  </si>
  <si>
    <t xml:space="preserve">        &lt;notaCCAPAOutrosAtosPotenciaisAtivos&gt;</t>
  </si>
  <si>
    <t xml:space="preserve">        &lt;valorCCAPAOutrosAtosPotenciaisAtivosAtual&gt;</t>
  </si>
  <si>
    <t xml:space="preserve">        &lt;valorCCAPAOutrosAtosPotenciaisAtivosAnterior&gt;</t>
  </si>
  <si>
    <t>Atos Potenciais Passivos (L7 + . . . + L10)</t>
  </si>
  <si>
    <t xml:space="preserve">        &lt;notaCCAPP&gt;</t>
  </si>
  <si>
    <t>Garantias e Contragarantias Concedidas</t>
  </si>
  <si>
    <t xml:space="preserve">        &lt;notaCCAPPGarantiasContraGarantiasConcedidas&gt;</t>
  </si>
  <si>
    <t xml:space="preserve">        &lt;valorCCAPPGarantiasContraGarantiasConcedidasAtual&gt;</t>
  </si>
  <si>
    <t xml:space="preserve">        &lt;valorCCAPPGarantiasContraGarantiasConcedidasAnterior&gt;</t>
  </si>
  <si>
    <t>&lt;notaCCAPDemandasJudiciais&gt;</t>
  </si>
  <si>
    <t>valorCCAPDemandasJudiciaisAtual&gt;</t>
  </si>
  <si>
    <t>&lt;valorCCAPDemandasJudiciaisAnterior&gt;</t>
  </si>
  <si>
    <t>Obrigações Conveniadas e Outros Instrumentos Congêneres</t>
  </si>
  <si>
    <t xml:space="preserve">        &lt;notaCCAPPObrigacoesConveniadasOutrosInstrumentosCongeneres&gt;</t>
  </si>
  <si>
    <t xml:space="preserve">        &lt;valorCCAPPObrigacoesConveniadasOutrosInstrumentosCongeneresAtual&gt;</t>
  </si>
  <si>
    <t xml:space="preserve">        &lt;valorCCAPPObrigacoesConveniadasOutrosInstrumentosCongeneresAnterior&gt;</t>
  </si>
  <si>
    <t>Obrigações Contratuais</t>
  </si>
  <si>
    <t xml:space="preserve">        &lt;notaCCAPPObrigacoesContratuais&gt;</t>
  </si>
  <si>
    <t xml:space="preserve">        &lt;valorCCAPPObrigacoesContratuaisAtual&gt;</t>
  </si>
  <si>
    <t xml:space="preserve">        &lt;valorCCAPPObrigacoesContratuaisAnterior&gt;</t>
  </si>
  <si>
    <t>Outros Atos Potenciais Passivos</t>
  </si>
  <si>
    <t xml:space="preserve">        &lt;notaCCAPPOutrosAtosPotenciaisPassivos&gt;</t>
  </si>
  <si>
    <t xml:space="preserve">        &lt;valorCCAPPOutrosAtosPotenciaisPassivosAtual&gt;</t>
  </si>
  <si>
    <t xml:space="preserve">        &lt;valorCCAPPOutrosAtosPotenciaisPassivosAnterior&gt;</t>
  </si>
  <si>
    <t>BLOCO D - APURAÇÃO DO SUPERÁVIT / DÉFICIT FINANCEIRO (Lei nº 4.320/1964)</t>
  </si>
  <si>
    <t xml:space="preserve">      &lt;/blocoCA14&gt;</t>
  </si>
  <si>
    <t xml:space="preserve">      &lt;fontesRecursosA14&gt;</t>
  </si>
  <si>
    <t>Fontes de Recursos</t>
  </si>
  <si>
    <t>Código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</si>
  <si>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</si>
  <si>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</si>
  <si>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</si>
  <si>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</si>
  <si>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</si>
  <si>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</si>
  <si>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</si>
  <si>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</si>
  <si>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</si>
  <si>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</si>
  <si>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TOTAL DAS FONTES (L1 + . . . + L60)</t>
  </si>
  <si>
    <t xml:space="preserve">      &lt;/fontesRecursosA14&gt;</t>
  </si>
  <si>
    <t xml:space="preserve">    &lt;/anexoDados14&gt;</t>
  </si>
  <si>
    <t xml:space="preserve">  &lt;/anexo14&gt;</t>
  </si>
  <si>
    <t>ANEXO 18 - DEMONSTRAÇÃO DOS FLUXOS DE CAIXA</t>
  </si>
  <si>
    <t>FLUXOS DE CAIXA DAS ATIVIDADES OPERACIONAIS</t>
  </si>
  <si>
    <t xml:space="preserve">        &lt;notaFluxoCaixaOperacionais&gt;</t>
  </si>
  <si>
    <t>INGRESSOS (L3 + ...+ L11)</t>
  </si>
  <si>
    <t>&lt;notaFluxoCaixaOperacionaisImpostosTaxasContribuicoesMelhoria&gt;</t>
  </si>
  <si>
    <t>&lt;valorFluxoCaixaOperacionaisImpostosTaxasControibuicoesMelhoriaAtual&gt;</t>
  </si>
  <si>
    <t>&lt;valorFluxoCaixaOperacionaisImpostosTaxasControibuicoesMelhoriaAnterior&gt;</t>
  </si>
  <si>
    <t>&lt;notaFluxoCaixaOperacionaisReceitasContribuicoes&gt;</t>
  </si>
  <si>
    <t>&lt;valorFluxoCaixaOperacionaisReceitasContribuicoesAtual&gt;</t>
  </si>
  <si>
    <t>&lt;valorFluxoCaixaOperacionaisReceitasContribuicoesAnterior&gt;</t>
  </si>
  <si>
    <t>&lt;notaFluxoCaixaOperacionaisReceitaPatrimonial&gt;</t>
  </si>
  <si>
    <t>&lt;valorFluxoCaixaOperacionaisReceitaPatrimonialAtual&gt;</t>
  </si>
  <si>
    <t>&lt;valorFluxoCaixaOperacionaisReceitaPatrimonialAnterior&gt;</t>
  </si>
  <si>
    <t>&lt;notaFluxoCaixaOperacionaisReceitaAgropecuaria&gt;</t>
  </si>
  <si>
    <t>&lt;valorFluxoCaixaOperacionaisReceitaAgropecuariaAtual&gt;</t>
  </si>
  <si>
    <t>&lt;valorFluxoCaixaOperacionaisReceitaAgropecuariaAnterior&gt;</t>
  </si>
  <si>
    <t>&lt;notaFluxoCaixaOperacionaisReceitaIndustrial&gt;</t>
  </si>
  <si>
    <t>&lt;valorFluxoCaixaOperacionaisReceitaIndustrialAtual&gt;</t>
  </si>
  <si>
    <t>&lt;valorFluxoCaixaOperacionaisReceitaIndustriaAnterior&gt;</t>
  </si>
  <si>
    <t>&lt;notaFluxoCaixaOperacionaisReceitaServicos&gt;</t>
  </si>
  <si>
    <t>&lt;valorFluxoCaixaOperacionaisReceitaServicosAtual&gt;</t>
  </si>
  <si>
    <t>&lt;valorFluxoCaixaOperacionaisReceitaServicosAnterior&gt;</t>
  </si>
  <si>
    <t>Remuneração das Disponibilidades</t>
  </si>
  <si>
    <t>&lt;notaFluxoCaixaOperacionaisRemuneracaoDisponibilidade&gt;</t>
  </si>
  <si>
    <t>&lt;valorFluxoCaixaOperacionaisRemuneracaoDisponobilidadeAtual&gt;</t>
  </si>
  <si>
    <t>&lt;valorFluxoCaixaOperacionaisRemuneracaoDisponibilidadeAnterior&gt;</t>
  </si>
  <si>
    <t>Outras Receitas Derivadas e Originárias</t>
  </si>
  <si>
    <t>&lt;notaOutrasReceitasDerivadasOriginarias&gt;</t>
  </si>
  <si>
    <t>&lt;valorOutrasReceitasDerivadasOriginariasAtual&gt;</t>
  </si>
  <si>
    <t>&lt;valorOutrasReceitasDerivadasOriginariasAnterior&gt;</t>
  </si>
  <si>
    <t>Transferências recebidas</t>
  </si>
  <si>
    <t>&lt;notaFluxoCaixaOperacionaisTransferenciasRecebidas&gt;</t>
  </si>
  <si>
    <t>&lt;valorFluxoCaixaOperacionaisTransferenciasRecebidasAtual&gt;</t>
  </si>
  <si>
    <t>&lt;valorFluxoCaixaOperacionaisTransferenciasRecebidasAnterior&gt;</t>
  </si>
  <si>
    <t>DESEMBOLSOS (L13 + L14 + L15 + L16)</t>
  </si>
  <si>
    <t xml:space="preserve">        &lt;notaDesembolsoFluxoCaixaOperacionais&gt;</t>
  </si>
  <si>
    <t>Pessoal e Demais Despesas (BLOCO C, Linha 29)</t>
  </si>
  <si>
    <t xml:space="preserve">        &lt;notaPessoalDemaisDespesas&gt;</t>
  </si>
  <si>
    <t>Juros e Encargos da Dívida (BLOCO D, Linha 4)</t>
  </si>
  <si>
    <t>Transferências Concedidas (BLOCO B, Linha 8)</t>
  </si>
  <si>
    <t xml:space="preserve">        &lt;notaDesembolsoTransferenciasConcedidas&gt;</t>
  </si>
  <si>
    <t>Outros Desembolsos Operacionais</t>
  </si>
  <si>
    <t xml:space="preserve">        &lt;notaOutrosDesembolsosOperacionais&gt;</t>
  </si>
  <si>
    <t xml:space="preserve">        &lt;valorOutrosDesembolsosOperacionaisAtual&gt;</t>
  </si>
  <si>
    <t xml:space="preserve">        &lt;valorOutrosDesembolsosOperacionaisAnterior&gt;</t>
  </si>
  <si>
    <t>Fluxo de caixa líquido das atividades operacionais (L2 - L11)</t>
  </si>
  <si>
    <t>&lt;notaFluxoCaixaLiquidoAtividadesOperacionais&gt;</t>
  </si>
  <si>
    <t>FLUXOS DE CAIXA DAS ATIVIDADES DE INVESTIMENTO</t>
  </si>
  <si>
    <t xml:space="preserve">        &lt;notaFluxoCaixaInvestimento&gt;</t>
  </si>
  <si>
    <t>INGRESSOS (L13 + L14 + L15)</t>
  </si>
  <si>
    <t xml:space="preserve">        &lt;notaIngressoFluxoCaixaInvestimento&gt;</t>
  </si>
  <si>
    <t xml:space="preserve">        &lt;notaFluxosCaixaInvestimentoIngressosAlienacaoBens&gt;</t>
  </si>
  <si>
    <t xml:space="preserve">        &lt;valorFluxosCaixaInvestimentoIngressosAlienacaoBensAtual&gt;</t>
  </si>
  <si>
    <t xml:space="preserve">        &lt;valorFluxosCaixaInvestimentoIngressosAlienacaoBensAnterior&gt;</t>
  </si>
  <si>
    <t>Amortização de Empréstimos e Financiamentos Concedidos</t>
  </si>
  <si>
    <t xml:space="preserve">        &lt;notaFluxosCaixaInvestimentoIngressosAmortizacao&gt;</t>
  </si>
  <si>
    <t xml:space="preserve">        &lt;valorFluxosCaixaInvestimentoIngressosAmortizacaoAtual&gt;</t>
  </si>
  <si>
    <t xml:space="preserve">        &lt;valorFluxosCaixaInvestimentoIngressosAmortizacaoAnterior&gt;</t>
  </si>
  <si>
    <t>Outros Ingressos de Investimentos</t>
  </si>
  <si>
    <t xml:space="preserve">        &lt;notaFluxosCaixaInvestimentoIngressosOutros&gt;</t>
  </si>
  <si>
    <t xml:space="preserve">        &lt;valorFluxosCaixaInvestimentoIngressosOutrosAtual&gt;</t>
  </si>
  <si>
    <t xml:space="preserve">        &lt;valorFluxosCaixaInvestimentoIngressosOutrosAnterior&gt;</t>
  </si>
  <si>
    <t>DESEMBOLSOS (L24 + L25+ L26)</t>
  </si>
  <si>
    <t xml:space="preserve">        &lt;notaDesembolsoFluxoCaixaInvestimento&gt;</t>
  </si>
  <si>
    <t>Aquisição de Ativo Não Circulante</t>
  </si>
  <si>
    <t xml:space="preserve">        &lt;notaFluxosCaixaInvestimentoDesembolsosAquisicaoAtivo&gt;</t>
  </si>
  <si>
    <t xml:space="preserve">        &lt;valorFluxosCaixaInvestimentoDesembolsosAquisicaoAtivoAtual&gt;</t>
  </si>
  <si>
    <t xml:space="preserve">        &lt;valorFluxosCaixaInvestimentoDesembolsosAquisicaoAtivoAnterior&gt;</t>
  </si>
  <si>
    <t>Concessão de Empréstimos e Financiamentos</t>
  </si>
  <si>
    <t xml:space="preserve">        &lt;notaFluxosCaixaInvestimentoDesembolsosConcessaoEmprestimos&gt;</t>
  </si>
  <si>
    <t xml:space="preserve">        &lt;valorFluxosCaixaInvestimentoDesembolsosConcessaoEmprestimosAtual&gt;</t>
  </si>
  <si>
    <t xml:space="preserve">        &lt;valorFluxosCaixaInvestimentoDesembolsosConcessaoEmprestimosAnterior&gt;</t>
  </si>
  <si>
    <t>Outros Desembolsos de Investimentos</t>
  </si>
  <si>
    <t xml:space="preserve">        &lt;notaFluxosCaixaInvestimentoDesembolsosOutros&gt;</t>
  </si>
  <si>
    <t xml:space="preserve">        &lt;valorFluxosCaixaInvestimentoDesembolsosOutrosAtual&gt;</t>
  </si>
  <si>
    <t xml:space="preserve">        &lt;valorFluxosCaixaInvestimentoDesembolsosOutrosAnterior&gt;</t>
  </si>
  <si>
    <t>Fluxo de caixa líquido das atividades de investimento (L19 - L22)</t>
  </si>
  <si>
    <t>&lt;notaFluxoCaixaLiquidoAtividadesInvestimentos&gt;</t>
  </si>
  <si>
    <t>FLUXOS DE CAIXA DAS ATIVIDADES DE FINANCIAMENTO</t>
  </si>
  <si>
    <t xml:space="preserve">        &lt;notaFluxoCaixaFinanciamento&gt;</t>
  </si>
  <si>
    <t>INGRESSOS (L30 + ..+ L32)</t>
  </si>
  <si>
    <t xml:space="preserve">        &lt;notaIngressoFluxoCaixaFinanciamento&gt;</t>
  </si>
  <si>
    <t xml:space="preserve">        &lt;notaFluxosCaixaFinanciamentoIngressosOperacoesCredito&gt;</t>
  </si>
  <si>
    <t xml:space="preserve">        &lt;valorFluxosCaixaFinanciamentoIngressosOperacoesCreditoAtual&gt;</t>
  </si>
  <si>
    <t xml:space="preserve">        &lt;valorFluxosCaixaFinanciamentoIngressosOperacoesCreditoAnterior&gt;</t>
  </si>
  <si>
    <t>Integralização do Capital Social de Empresas Dependentes</t>
  </si>
  <si>
    <t xml:space="preserve">        &lt;notaFluxosCaixaFinanciamentoIngressosIntegralizacaoCapital&gt;</t>
  </si>
  <si>
    <t xml:space="preserve">        &lt;valorFluxosCaixaFinanciamentoIngressosIntegralizacaoCapitalAtual&gt;</t>
  </si>
  <si>
    <t xml:space="preserve">        &lt;valorFluxosCaixaFinanciamentoIngressosIntegralizacaoCapitalAnterior&gt;</t>
  </si>
  <si>
    <t>Outros Ingressos de Financiamentos</t>
  </si>
  <si>
    <t xml:space="preserve">        &lt;notaFluxosCaixaFinanciamentoIngressosOutros&gt;</t>
  </si>
  <si>
    <t xml:space="preserve">        &lt;valorFluxosCaixaFinanciamentoIngressosOutrosAtual&gt;</t>
  </si>
  <si>
    <t xml:space="preserve">        &lt;valorFluxosCaixaFinanciamentoIngressosOutrosAnterior&gt;</t>
  </si>
  <si>
    <t>DESEMBOLSOS (L34 + L35)</t>
  </si>
  <si>
    <t xml:space="preserve">        &lt;notaDesembolsoFluxoCaixaFinanciamento&gt;</t>
  </si>
  <si>
    <t>Amortização / Refinanciamento da Dívida</t>
  </si>
  <si>
    <t xml:space="preserve">        &lt;notaFluxosCaixaFinanciamentoDesembolsosAmortizacao&gt;</t>
  </si>
  <si>
    <t xml:space="preserve">        &lt;valorFluxosCaixaFinanciamentoDesembolsosAmortizacaoAtual&gt;</t>
  </si>
  <si>
    <t xml:space="preserve">        &lt;valorFluxosCaixaFinanciamentoDesembolsosAmortizacaoAnterior&gt;</t>
  </si>
  <si>
    <t>Outros Desembolsos de Financiamentos</t>
  </si>
  <si>
    <t xml:space="preserve">        &lt;notaFluxosCaixaFinanciamentoDesembolsosOutros&gt;</t>
  </si>
  <si>
    <t xml:space="preserve">        &lt;valorFluxosCaixaFinanciamentoDesembolsosOutrosAtual&gt;</t>
  </si>
  <si>
    <t xml:space="preserve">        &lt;valorFluxosCaixaFinanciamentoDesembolsosOutrosAnterior&gt;</t>
  </si>
  <si>
    <t>Fluxo de caixa líquido das atividades de financiamento (L28 -L33)</t>
  </si>
  <si>
    <t>&lt;notaFluxoCaixaLiquidoAtividadesFinanciamento&gt;</t>
  </si>
  <si>
    <t>GERAÇÃO LÍQUIDA DE CAIXA E EQUIVALENTE DE CAIXA(L17 + L27 + L36)</t>
  </si>
  <si>
    <t xml:space="preserve">        &lt;notaGeracaoLiquidaCaixa&gt;</t>
  </si>
  <si>
    <t>Caixa e Equivalentes de Caixa Inicial</t>
  </si>
  <si>
    <t xml:space="preserve">        &lt;notaCaixaEquivalentesCaixaInicial&gt;</t>
  </si>
  <si>
    <t xml:space="preserve">        &lt;valorCaixaEquivalentesCaixaInicialAnterior&gt;</t>
  </si>
  <si>
    <t>Caixa e Equivalentes de Caixa Final (L34 + L35)</t>
  </si>
  <si>
    <t xml:space="preserve">        &lt;notaCaixaEquivalentesCaixaFinal&gt;</t>
  </si>
  <si>
    <t>BLOCO B - TRANFERÊNCIAS RECEBIDAS E CONCEDIDAS</t>
  </si>
  <si>
    <t>TRANSFERÊNCIAS RECEBIDAS (L2 + L6 + L7)</t>
  </si>
  <si>
    <t xml:space="preserve">        &lt;notaTransferenciasRecebidas&gt;</t>
  </si>
  <si>
    <t>Intergovernamentais (L3 + L4 + L5)</t>
  </si>
  <si>
    <t xml:space="preserve">        &lt;notaTransferenciasRecebidasIntergovernamentais&gt;</t>
  </si>
  <si>
    <t>da União</t>
  </si>
  <si>
    <t xml:space="preserve">        &lt;notaTransferenciasRecebidasIntergovernamentaisUniao&gt;</t>
  </si>
  <si>
    <t xml:space="preserve">        &lt;valorTransferenciasRecebidasIntergovernamentaisUniaoAtual&gt;</t>
  </si>
  <si>
    <t xml:space="preserve">        &lt;valorTransferenciasRecebidasIntergovernamentaisUniaoAnterior&gt;</t>
  </si>
  <si>
    <t>de Estados e Distrito Federal</t>
  </si>
  <si>
    <t xml:space="preserve">        &lt;notaTransferenciasRecebidasIntergovernamentaisEstadosDF&gt;</t>
  </si>
  <si>
    <t xml:space="preserve">        &lt;valorTransferenciasRecebidasIntergovernamentaisEstadosDFAtual&gt;</t>
  </si>
  <si>
    <t xml:space="preserve">        &lt;valorTransferenciasRecebidasIntergovernamentaisEstadosDFAnterior&gt;</t>
  </si>
  <si>
    <t>de Municípios</t>
  </si>
  <si>
    <t xml:space="preserve">        &lt;notaTransferenciasRecebidasIntergovernamentaisMunicipios&gt;</t>
  </si>
  <si>
    <t xml:space="preserve">        &lt;valorTransferenciasRecebidasIntergovernamentaisMunicipiosAtual&gt;</t>
  </si>
  <si>
    <t xml:space="preserve">        &lt;valorTransferenciasRecebidasIntergovernamentaisMunicipiosAnterior&gt;</t>
  </si>
  <si>
    <t>Intragovernamentais</t>
  </si>
  <si>
    <t xml:space="preserve">        &lt;notaTransferenciasRecebidasIntragovernamentais&gt;</t>
  </si>
  <si>
    <t xml:space="preserve">        &lt;valorTransferenciasRecebidasIntragovernamentaisAtual&gt;</t>
  </si>
  <si>
    <t xml:space="preserve">        &lt;valorTransferenciasRecebidasIntragovernamentaisAnterior&gt;</t>
  </si>
  <si>
    <t>Outras Transferências Recebidas</t>
  </si>
  <si>
    <t xml:space="preserve">        &lt;notaTransferenciasRecebidasOutras&gt;</t>
  </si>
  <si>
    <t xml:space="preserve">        &lt;valorTransferenciasRecebidasOutrasAtual&gt;</t>
  </si>
  <si>
    <t xml:space="preserve">        &lt;valorTransferenciasRecebidasOutrasAnterior&gt;</t>
  </si>
  <si>
    <t>TRANSFERÊNCIAS CONCEDIDAS (L9 + L13 + L14)</t>
  </si>
  <si>
    <t xml:space="preserve">        &lt;notaTransferenciasConcedidas&gt;</t>
  </si>
  <si>
    <t>Intergovernamentais (L10 + L11 + L12)</t>
  </si>
  <si>
    <t xml:space="preserve">        &lt;notaTransferenciasConcedidasIntergovernamentais&gt;</t>
  </si>
  <si>
    <t>a União</t>
  </si>
  <si>
    <t xml:space="preserve">        &lt;notaTransferenciasConcedidasIntergovernamentaisUniao&gt;</t>
  </si>
  <si>
    <t xml:space="preserve">        &lt;valorTransferenciasConcedidasIntergovernamentaisUniaoAtual&gt;</t>
  </si>
  <si>
    <t xml:space="preserve">        &lt;valorTransferenciasConcedidasIntergovernamentaisUniaoAnterior&gt;</t>
  </si>
  <si>
    <t>a Estados e Distrito Federal</t>
  </si>
  <si>
    <t xml:space="preserve">        &lt;notaTransferenciasConcedidasIntergovernamentaisEstadosDF&gt;</t>
  </si>
  <si>
    <t xml:space="preserve">        &lt;valorTransferenciasConcedidasIntergovernamentaisEstadosDFAtual&gt;</t>
  </si>
  <si>
    <t xml:space="preserve">        &lt;valorTransferenciasConcedidasIntergovernamentaisEstadosDFAnterior&gt;</t>
  </si>
  <si>
    <t>a Municípios</t>
  </si>
  <si>
    <t xml:space="preserve">        &lt;notaTransferenciasConcedidasIntergovernamentaisMunicipios&gt;</t>
  </si>
  <si>
    <t xml:space="preserve">        &lt;valorTransferenciasConcedidasIntergovernamentaisMunicipiosAtual&gt;</t>
  </si>
  <si>
    <t xml:space="preserve">        &lt;valorTransferenciasConcedidasIntergovernamentaisMunicipiosAnterior&gt;</t>
  </si>
  <si>
    <t xml:space="preserve">        &lt;notaTransferenciasConcedidasIntragovernamentais&gt;</t>
  </si>
  <si>
    <t xml:space="preserve">        &lt;valorTransferenciasConcedidasIntragovernamentaisAtual&gt;</t>
  </si>
  <si>
    <t xml:space="preserve">        &lt;valorTransferenciasConcedidasIntragovernamentaisAnterior&gt;</t>
  </si>
  <si>
    <t>Outras Transferências Concedidas</t>
  </si>
  <si>
    <t xml:space="preserve">        &lt;notaTransferenciasConcedidasOutras&gt;</t>
  </si>
  <si>
    <t xml:space="preserve">        &lt;valorTransferenciasConcedidasOutrasAtual&gt;</t>
  </si>
  <si>
    <t xml:space="preserve">        &lt;valorTransferenciasConcedidasOutrasAnterior&gt;</t>
  </si>
  <si>
    <t>BLOCO C - DESEMBOLSOS DE PESSOAL E DEMAIS DESPESAS POR FUNÇÃO</t>
  </si>
  <si>
    <t xml:space="preserve">      &lt;/blocoBA18&gt;</t>
  </si>
  <si>
    <t xml:space="preserve">      &lt;blocoCA18&gt;</t>
  </si>
  <si>
    <t>Legislativa</t>
  </si>
  <si>
    <t xml:space="preserve">        &lt;notaDesembolsosPessoalDemaisLegislativa&gt;</t>
  </si>
  <si>
    <t xml:space="preserve">        &lt;valorDesembolsosPessoalDemaisLegislativaAtual&gt;</t>
  </si>
  <si>
    <t xml:space="preserve">        &lt;valorDesembolsosPessoalDemaisLegislativaAnterior&gt;</t>
  </si>
  <si>
    <t>Judiciária</t>
  </si>
  <si>
    <t xml:space="preserve">        &lt;notaDesembolsosPessoalDemaisJudiciaria&gt;</t>
  </si>
  <si>
    <t xml:space="preserve">        &lt;valorDesembolsosPessoalDemaisJudiciariaAtual&gt;</t>
  </si>
  <si>
    <t xml:space="preserve">        &lt;valorDesembolsosPessoalDemaisJudiciariaAnterior&gt;</t>
  </si>
  <si>
    <t>Essencial à Justiça</t>
  </si>
  <si>
    <t xml:space="preserve">        &lt;notaDesembolsosPessoalDemaisEssencialJustica&gt;</t>
  </si>
  <si>
    <t xml:space="preserve">        &lt;valorDesembolsosPessoalDemaisEssencialJusticaAtual&gt;</t>
  </si>
  <si>
    <t xml:space="preserve">        &lt;valorDesembolsosPessoalDemaisEssencialJusticaAnterior&gt;</t>
  </si>
  <si>
    <t>Administração</t>
  </si>
  <si>
    <t xml:space="preserve">        &lt;notaDesembolsosPessoalDemaisAdministracao&gt;</t>
  </si>
  <si>
    <t xml:space="preserve">        &lt;valorDesembolsosPessoalDemaisAdministracaoAtual&gt;</t>
  </si>
  <si>
    <t xml:space="preserve">        &lt;valorDesembolsosPessoalDemaisAdministracaoAnterior&gt;</t>
  </si>
  <si>
    <t>Defesa Nacional</t>
  </si>
  <si>
    <t xml:space="preserve">        &lt;notaDesembolsosPessoalDemaisDefesaNacional&gt;</t>
  </si>
  <si>
    <t xml:space="preserve">        &lt;valorDesembolsosPessoalDemaisDefesaNacionalAtual&gt;</t>
  </si>
  <si>
    <t xml:space="preserve">        &lt;valorDesembolsosPessoalDemaisDefesaNacionalAnterior&gt;</t>
  </si>
  <si>
    <t>Segurança Pública</t>
  </si>
  <si>
    <t xml:space="preserve">        &lt;notaDesembolsosPessoalDemaisSegurancaPublica&gt;</t>
  </si>
  <si>
    <t xml:space="preserve">        &lt;valorDesembolsosPessoalDemaisSegurancaPublicaAtual&gt;</t>
  </si>
  <si>
    <t xml:space="preserve">        &lt;valorDesembolsosPessoalDemaisSegurancaPublicaAnterior&gt;</t>
  </si>
  <si>
    <t>Relações Exteriores</t>
  </si>
  <si>
    <t xml:space="preserve">        &lt;notaDesembolsosPessoalDemaisRelacoesExteriores&gt;</t>
  </si>
  <si>
    <t xml:space="preserve">        &lt;valorDesembolsosPessoalDemaisRelacoesExterioresAtual&gt;</t>
  </si>
  <si>
    <t xml:space="preserve">        &lt;valorDesembolsosPessoalDemaisRelacoesExterioresAnterior&gt;</t>
  </si>
  <si>
    <t>Assistência Social</t>
  </si>
  <si>
    <t xml:space="preserve">        &lt;notaDesembolsosPessoalDemaisAssistenciaSocial&gt;</t>
  </si>
  <si>
    <t xml:space="preserve">        &lt;valorDesembolsosPessoalDemaisAssistenciaSocialAtual&gt;</t>
  </si>
  <si>
    <t xml:space="preserve">        &lt;valorDesembolsosPessoalDemaisAssistenciaSocialAnterior&gt;</t>
  </si>
  <si>
    <t>Previdência Social</t>
  </si>
  <si>
    <t xml:space="preserve">        &lt;notaDesembolsosPessoalDemaisPrevidenciaSocial&gt;</t>
  </si>
  <si>
    <t xml:space="preserve">        &lt;valorDesembolsosPessoalDemaisPrevidenciaSocialAtual&gt;</t>
  </si>
  <si>
    <t xml:space="preserve">        &lt;valorDesembolsosPessoalDemaisPrevidenciaSocialAnterior&gt;</t>
  </si>
  <si>
    <t>Saúde</t>
  </si>
  <si>
    <t xml:space="preserve">        &lt;notaDesembolsosPessoalDemaisSaude&gt;</t>
  </si>
  <si>
    <t xml:space="preserve">        &lt;valorDesembolsosPessoalDemaisSaudeAtual&gt;</t>
  </si>
  <si>
    <t xml:space="preserve">        &lt;valorDesembolsosPessoalDemaisSaudeAnterior&gt;</t>
  </si>
  <si>
    <t>Trabalho</t>
  </si>
  <si>
    <t xml:space="preserve">        &lt;notaDesembolsosPessoalDemaisTrabalho&gt;</t>
  </si>
  <si>
    <t xml:space="preserve">        &lt;valorDesembolsosPessoalDemaisTrabalhoAtual&gt;</t>
  </si>
  <si>
    <t xml:space="preserve">        &lt;valorDesembolsosPessoalDemaisTrabalhoAnterior&gt;</t>
  </si>
  <si>
    <t>Educação</t>
  </si>
  <si>
    <t xml:space="preserve">        &lt;notaDesembolsosPessoalDemaisEducacao&gt;</t>
  </si>
  <si>
    <t xml:space="preserve">        &lt;valorDesembolsosPessoalDemaisEducacaoAtual&gt;</t>
  </si>
  <si>
    <t xml:space="preserve">        &lt;valorDesembolsosPessoalDemaisEducacaoAnterior&gt;</t>
  </si>
  <si>
    <t>Cultura</t>
  </si>
  <si>
    <t xml:space="preserve">        &lt;notaDesembolsosPessoalDemaisCultura&gt;</t>
  </si>
  <si>
    <t xml:space="preserve">        &lt;valorDesembolsosPessoalDemaisCulturaAtual&gt;</t>
  </si>
  <si>
    <t xml:space="preserve">        &lt;valorDesembolsosPessoalDemaisCulturaAnterior&gt;</t>
  </si>
  <si>
    <t>Direitos da Cidadania</t>
  </si>
  <si>
    <t xml:space="preserve">        &lt;notaDesembolsosPessoalDemaisDireitosCidadania&gt;</t>
  </si>
  <si>
    <t xml:space="preserve">        &lt;valorDesembolsosPessoalDemaisDireitosCidadaniaAtual&gt;</t>
  </si>
  <si>
    <t xml:space="preserve">        &lt;valorDesembolsosPessoalDemaisDireitosCidadaniaAnterior&gt;</t>
  </si>
  <si>
    <t>Urbanismo</t>
  </si>
  <si>
    <t xml:space="preserve">        &lt;notaDesembolsosPessoalDemaisUrbanismo&gt;</t>
  </si>
  <si>
    <t xml:space="preserve">        &lt;valorDesembolsosPessoalDemaisUrbanismoAtual&gt;</t>
  </si>
  <si>
    <t xml:space="preserve">        &lt;valorDesembolsosPessoalDemaisUrbanismoAnterior&gt;</t>
  </si>
  <si>
    <t>Habitação</t>
  </si>
  <si>
    <t xml:space="preserve">        &lt;notaDesembolsosPessoalDemaisHabitacao&gt;</t>
  </si>
  <si>
    <t xml:space="preserve">        &lt;valorDesembolsosPessoalDemaisHabitacaoAtual&gt;</t>
  </si>
  <si>
    <t xml:space="preserve">        &lt;valorDesembolsosPessoalDemaisHabitacaoAnterior&gt;</t>
  </si>
  <si>
    <t>Saneamento</t>
  </si>
  <si>
    <t xml:space="preserve">        &lt;notaDesembolsosPessoalDemaisSaneamento&gt;</t>
  </si>
  <si>
    <t xml:space="preserve">        &lt;valorDesembolsosPessoalDemaisSaneamentoAtual&gt;</t>
  </si>
  <si>
    <t xml:space="preserve">        &lt;valorDesembolsosPessoalDemaisSaneamentoAnterior&gt;</t>
  </si>
  <si>
    <t>Gestão Ambiental</t>
  </si>
  <si>
    <t xml:space="preserve">        &lt;notaDesembolsosPessoalDemaisGestaoAmbiental&gt;</t>
  </si>
  <si>
    <t xml:space="preserve">        &lt;valorDesembolsosPessoalDemaisGestaoAmbientalAtual&gt;</t>
  </si>
  <si>
    <t xml:space="preserve">        &lt;valorDesembolsosPessoalDemaisGestaoAmbientalAnterior&gt;</t>
  </si>
  <si>
    <t>Ciência e Tecnologia</t>
  </si>
  <si>
    <t xml:space="preserve">        &lt;notaDesembolsosPessoalDemaisCienciaTecnologia&gt;</t>
  </si>
  <si>
    <t xml:space="preserve">        &lt;valorDesembolsosPessoalDemaisCienciaTecnologiaAtual&gt;</t>
  </si>
  <si>
    <t xml:space="preserve">        &lt;valorDesembolsosPessoalDemaisCienciaTecnologiaAnterior&gt;</t>
  </si>
  <si>
    <t>Agricultura</t>
  </si>
  <si>
    <t xml:space="preserve">        &lt;notaDesembolsosPessoalDemaisAgricultura&gt;</t>
  </si>
  <si>
    <t xml:space="preserve">        &lt;valorDesembolsosPessoalDemaisAgriculturaAtual&gt;</t>
  </si>
  <si>
    <t xml:space="preserve">        &lt;valorDesembolsosPessoalDemaisAgriculturaAnterior&gt;</t>
  </si>
  <si>
    <t>Organização Agrária</t>
  </si>
  <si>
    <t xml:space="preserve">        &lt;notaDesembolsosPessoalDemaisOrganizacaoAgraria&gt;</t>
  </si>
  <si>
    <t xml:space="preserve">        &lt;valorDesembolsosPessoalDemaisOrganizacaoAgrariaAtual&gt;</t>
  </si>
  <si>
    <t xml:space="preserve">        &lt;valorDesembolsosPessoalDemaisOrganizacaoAgrariaAnterior&gt;</t>
  </si>
  <si>
    <t>Indústria</t>
  </si>
  <si>
    <t xml:space="preserve">        &lt;notaDesembolsosPessoalDemaisIndustria&gt;</t>
  </si>
  <si>
    <t xml:space="preserve">        &lt;valorDesembolsosPessoalDemaisIndustriaAtual&gt;</t>
  </si>
  <si>
    <t xml:space="preserve">        &lt;valorDesembolsosPessoalDemaisIndustriaAnterior&gt;</t>
  </si>
  <si>
    <t>Comércio e Serviços</t>
  </si>
  <si>
    <t xml:space="preserve">        &lt;notaDesembolsosPessoalDemaisComercioServicos&gt;</t>
  </si>
  <si>
    <t xml:space="preserve">        &lt;valorDesembolsosPessoalDemaisComercioServicosAtual&gt;</t>
  </si>
  <si>
    <t xml:space="preserve">        &lt;valorDesembolsosPessoalDemaisComercioServicosAnterior&gt;</t>
  </si>
  <si>
    <t>Comunicações</t>
  </si>
  <si>
    <t xml:space="preserve">        &lt;notaDesembolsosPessoalDemaisComunicacoes&gt;</t>
  </si>
  <si>
    <t xml:space="preserve">        &lt;valorDesembolsosPessoalDemaisComunicacoesAtual&gt;</t>
  </si>
  <si>
    <t xml:space="preserve">        &lt;valorDesembolsosPessoalDemaisComunicacoesAnterior&gt;</t>
  </si>
  <si>
    <t>Energia</t>
  </si>
  <si>
    <t xml:space="preserve">        &lt;notaDesembolsosPessoalDemaisEnergia&gt;</t>
  </si>
  <si>
    <t xml:space="preserve">        &lt;valorDesembolsosPessoalDemaisEnergiaAtual&gt;</t>
  </si>
  <si>
    <t xml:space="preserve">        &lt;valorDesembolsosPessoalDemaisEnergiaAnterior&gt;</t>
  </si>
  <si>
    <t>Transporte</t>
  </si>
  <si>
    <t xml:space="preserve">        &lt;notaDesembolsosPessoalDemaisTransporte&gt;</t>
  </si>
  <si>
    <t xml:space="preserve">        &lt;valorDesembolsosPessoalDemaisTransporteAtual&gt;</t>
  </si>
  <si>
    <t xml:space="preserve">        &lt;valorDesembolsosPessoalDemaisTransporteAnterior&gt;</t>
  </si>
  <si>
    <t>Desporto e Lazer</t>
  </si>
  <si>
    <t xml:space="preserve">        &lt;notaDesembolsosPessoalDemaisDesportoLazer&gt;</t>
  </si>
  <si>
    <t xml:space="preserve">        &lt;valorDesembolsosPessoalDemaisDesportoLazerAtual&gt;</t>
  </si>
  <si>
    <t xml:space="preserve">        &lt;valorDesembolsosPessoalDemaisDesportoLazerAnterior&gt;</t>
  </si>
  <si>
    <t>Encargos Especiais</t>
  </si>
  <si>
    <t xml:space="preserve">        &lt;notaDesembolsosPessoalDemaisEncargosEspeciais&gt;</t>
  </si>
  <si>
    <t xml:space="preserve">        &lt;valorDesembolsosPessoalDemaisEncargosEspeciaisAtual&gt;</t>
  </si>
  <si>
    <t xml:space="preserve">        &lt;valorDesembolsosPessoalDemaisEncargosEspeciaisAnterior&gt;</t>
  </si>
  <si>
    <t>TOTAL (L1 + ... + L28)</t>
  </si>
  <si>
    <t xml:space="preserve">        &lt;notaTotalDesembolsoFuncao&gt;</t>
  </si>
  <si>
    <t>BLOCO D - JUROS E ENCARGOS DA DÍVIDA</t>
  </si>
  <si>
    <t xml:space="preserve">      &lt;/blocoCA18&gt;</t>
  </si>
  <si>
    <t xml:space="preserve">      &lt;blocoDA18&gt;</t>
  </si>
  <si>
    <t>Juros e Correção Monetária da Dívida Interna</t>
  </si>
  <si>
    <t xml:space="preserve">        &lt;notaJurosCorrecaoMonetariaDividaInterna&gt;</t>
  </si>
  <si>
    <t xml:space="preserve">        &lt;valorJurosCorrecaoMonetariaDividaInternaAtual&gt;</t>
  </si>
  <si>
    <t xml:space="preserve">        &lt;valorJurosCorrecaoMonetariaDividaInternaAnterior&gt;</t>
  </si>
  <si>
    <t>Juros e Correção Monetária da Dívida Externa</t>
  </si>
  <si>
    <t xml:space="preserve">        &lt;notaJurosCorrecaoMonetariaDividaExterna&gt;</t>
  </si>
  <si>
    <t xml:space="preserve">        &lt;valorJurosCorrecaoMonetariaDividaExternaAtual&gt;</t>
  </si>
  <si>
    <t xml:space="preserve">        &lt;valorJurosCorrecaoMonetariaDividaExternaAnterior&gt;</t>
  </si>
  <si>
    <t>Outros Encargos da Dívida</t>
  </si>
  <si>
    <t xml:space="preserve">        &lt;notaOutrosEncargosDivida&gt;</t>
  </si>
  <si>
    <t xml:space="preserve">        &lt;valorOutrosEncargosDividaAtual&gt;</t>
  </si>
  <si>
    <t xml:space="preserve">        &lt;valorOutrosEncargosDividaAnterior&gt;</t>
  </si>
  <si>
    <t>TOTAL (L1 + L2 +L3)</t>
  </si>
  <si>
    <t xml:space="preserve">        &lt;notaTotalJurosEncargos&gt;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</si>
</sst>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&quot;-&quot;??_-;_-@"/>
    <numFmt numFmtId="181" formatCode="_-&quot;R$&quot;\ * #,##0.00_-;\-&quot;R$&quot;\ * #,##0.00_-;_-&quot;R$&quot;\ * &quot;-&quot;??_-;_-@"/>
  </numFmts>
  <fonts count="36">
    <font>
      <sz val="10"/>
      <color rgb="FF000000"/>
      <name val="Arial"/>
      <charset val="134"/>
      <scheme val="minor"/>
    </font>
    <font>
      <b/>
      <sz val="10"/>
      <color theme="1"/>
      <name val="Times New Roman"/>
      <charset val="134"/>
    </font>
    <font>
      <sz val="10"/>
      <name val="Arial"/>
      <charset val="134"/>
    </font>
    <font>
      <sz val="10"/>
      <color theme="1"/>
      <name val="Times New Roman"/>
      <charset val="134"/>
    </font>
    <font>
      <b/>
      <sz val="10"/>
      <color rgb="FF6AA84F"/>
      <name val="Times New Roman"/>
      <charset val="134"/>
    </font>
    <font>
      <sz val="10"/>
      <color rgb="FF38761D"/>
      <name val="Times New Roman"/>
      <charset val="134"/>
    </font>
    <font>
      <b/>
      <sz val="10"/>
      <color rgb="FF38761D"/>
      <name val="Times New Roman"/>
      <charset val="134"/>
    </font>
    <font>
      <b/>
      <sz val="10"/>
      <color rgb="FF274E13"/>
      <name val="Times New Roman"/>
      <charset val="134"/>
    </font>
    <font>
      <sz val="10"/>
      <color theme="1"/>
      <name val="Calibri"/>
      <charset val="134"/>
    </font>
    <font>
      <sz val="10"/>
      <color rgb="FF38761D"/>
      <name val="Arial"/>
      <charset val="134"/>
    </font>
    <font>
      <sz val="10"/>
      <color rgb="FF274E13"/>
      <name val="Times New Roman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8"/>
      <color theme="1"/>
      <name val="Courier New"/>
      <charset val="134"/>
    </font>
    <font>
      <sz val="10"/>
      <color rgb="FFFF0000"/>
      <name val="Times New Roman"/>
      <charset val="134"/>
    </font>
    <font>
      <b/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B7B7B7"/>
        <bgColor rgb="FFB7B7B7"/>
      </patternFill>
    </fill>
    <fill>
      <patternFill patternType="solid">
        <fgColor rgb="FFF1F1F1"/>
        <bgColor rgb="FFF1F1F1"/>
      </patternFill>
    </fill>
    <fill>
      <patternFill patternType="solid">
        <fgColor rgb="FF7F7F7F"/>
        <bgColor rgb="FF7F7F7F"/>
      </patternFill>
    </fill>
    <fill>
      <patternFill patternType="solid">
        <fgColor rgb="FF808080"/>
        <bgColor rgb="FF80808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6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6" applyNumberFormat="0" applyFill="0" applyAlignment="0" applyProtection="0">
      <alignment vertical="center"/>
    </xf>
    <xf numFmtId="0" fontId="23" fillId="0" borderId="66" applyNumberFormat="0" applyFill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68" applyNumberFormat="0" applyAlignment="0" applyProtection="0">
      <alignment vertical="center"/>
    </xf>
    <xf numFmtId="0" fontId="26" fillId="14" borderId="69" applyNumberFormat="0" applyAlignment="0" applyProtection="0">
      <alignment vertical="center"/>
    </xf>
    <xf numFmtId="0" fontId="27" fillId="14" borderId="68" applyNumberFormat="0" applyAlignment="0" applyProtection="0">
      <alignment vertical="center"/>
    </xf>
    <xf numFmtId="0" fontId="28" fillId="15" borderId="70" applyNumberFormat="0" applyAlignment="0" applyProtection="0">
      <alignment vertical="center"/>
    </xf>
    <xf numFmtId="0" fontId="29" fillId="0" borderId="71" applyNumberFormat="0" applyFill="0" applyAlignment="0" applyProtection="0">
      <alignment vertical="center"/>
    </xf>
    <xf numFmtId="0" fontId="30" fillId="0" borderId="7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</cellStyleXfs>
  <cellXfs count="33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1" fillId="3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/>
    <xf numFmtId="0" fontId="3" fillId="5" borderId="9" xfId="0" applyFont="1" applyFill="1" applyBorder="1"/>
    <xf numFmtId="180" fontId="1" fillId="4" borderId="9" xfId="0" applyNumberFormat="1" applyFont="1" applyFill="1" applyBorder="1" applyAlignment="1">
      <alignment horizontal="right"/>
    </xf>
    <xf numFmtId="180" fontId="1" fillId="4" borderId="10" xfId="0" applyNumberFormat="1" applyFont="1" applyFill="1" applyBorder="1" applyAlignment="1">
      <alignment horizontal="right"/>
    </xf>
    <xf numFmtId="0" fontId="1" fillId="0" borderId="11" xfId="0" applyFont="1" applyBorder="1"/>
    <xf numFmtId="0" fontId="3" fillId="5" borderId="11" xfId="0" applyFont="1" applyFill="1" applyBorder="1"/>
    <xf numFmtId="180" fontId="3" fillId="5" borderId="11" xfId="0" applyNumberFormat="1" applyFont="1" applyFill="1" applyBorder="1"/>
    <xf numFmtId="0" fontId="4" fillId="0" borderId="12" xfId="0" applyFont="1" applyBorder="1"/>
    <xf numFmtId="0" fontId="3" fillId="5" borderId="12" xfId="0" applyFont="1" applyFill="1" applyBorder="1"/>
    <xf numFmtId="180" fontId="3" fillId="5" borderId="12" xfId="0" applyNumberFormat="1" applyFont="1" applyFill="1" applyBorder="1"/>
    <xf numFmtId="180" fontId="3" fillId="5" borderId="13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5" fillId="0" borderId="12" xfId="0" applyFont="1" applyBorder="1"/>
    <xf numFmtId="180" fontId="1" fillId="0" borderId="11" xfId="0" applyNumberFormat="1" applyFont="1" applyBorder="1" applyAlignment="1">
      <alignment horizontal="right"/>
    </xf>
    <xf numFmtId="180" fontId="1" fillId="0" borderId="14" xfId="0" applyNumberFormat="1" applyFont="1" applyBorder="1" applyAlignment="1">
      <alignment horizontal="right"/>
    </xf>
    <xf numFmtId="0" fontId="3" fillId="0" borderId="11" xfId="0" applyFont="1" applyBorder="1"/>
    <xf numFmtId="180" fontId="3" fillId="0" borderId="11" xfId="0" applyNumberFormat="1" applyFont="1" applyBorder="1" applyAlignment="1">
      <alignment horizontal="right"/>
    </xf>
    <xf numFmtId="180" fontId="3" fillId="0" borderId="14" xfId="0" applyNumberFormat="1" applyFont="1" applyBorder="1" applyAlignment="1">
      <alignment horizontal="right"/>
    </xf>
    <xf numFmtId="0" fontId="3" fillId="0" borderId="6" xfId="0" applyFont="1" applyBorder="1"/>
    <xf numFmtId="0" fontId="3" fillId="5" borderId="6" xfId="0" applyFont="1" applyFill="1" applyBorder="1"/>
    <xf numFmtId="180" fontId="3" fillId="5" borderId="6" xfId="0" applyNumberFormat="1" applyFont="1" applyFill="1" applyBorder="1"/>
    <xf numFmtId="180" fontId="3" fillId="5" borderId="7" xfId="0" applyNumberFormat="1" applyFont="1" applyFill="1" applyBorder="1"/>
    <xf numFmtId="0" fontId="1" fillId="6" borderId="15" xfId="0" applyFont="1" applyFill="1" applyBorder="1"/>
    <xf numFmtId="0" fontId="3" fillId="6" borderId="15" xfId="0" applyFont="1" applyFill="1" applyBorder="1"/>
    <xf numFmtId="180" fontId="3" fillId="6" borderId="15" xfId="0" applyNumberFormat="1" applyFont="1" applyFill="1" applyBorder="1"/>
    <xf numFmtId="180" fontId="3" fillId="6" borderId="16" xfId="0" applyNumberFormat="1" applyFont="1" applyFill="1" applyBorder="1"/>
    <xf numFmtId="0" fontId="1" fillId="4" borderId="17" xfId="0" applyFont="1" applyFill="1" applyBorder="1"/>
    <xf numFmtId="0" fontId="3" fillId="5" borderId="17" xfId="0" applyFont="1" applyFill="1" applyBorder="1"/>
    <xf numFmtId="180" fontId="1" fillId="4" borderId="17" xfId="0" applyNumberFormat="1" applyFont="1" applyFill="1" applyBorder="1" applyAlignment="1">
      <alignment horizontal="right"/>
    </xf>
    <xf numFmtId="180" fontId="1" fillId="4" borderId="18" xfId="0" applyNumberFormat="1" applyFont="1" applyFill="1" applyBorder="1" applyAlignment="1">
      <alignment horizontal="right"/>
    </xf>
    <xf numFmtId="0" fontId="1" fillId="0" borderId="12" xfId="0" applyFont="1" applyBorder="1"/>
    <xf numFmtId="180" fontId="1" fillId="0" borderId="12" xfId="0" applyNumberFormat="1" applyFont="1" applyBorder="1" applyAlignment="1">
      <alignment horizontal="right"/>
    </xf>
    <xf numFmtId="180" fontId="1" fillId="0" borderId="13" xfId="0" applyNumberFormat="1" applyFont="1" applyBorder="1" applyAlignment="1">
      <alignment horizontal="right"/>
    </xf>
    <xf numFmtId="180" fontId="3" fillId="5" borderId="14" xfId="0" applyNumberFormat="1" applyFont="1" applyFill="1" applyBorder="1"/>
    <xf numFmtId="0" fontId="1" fillId="4" borderId="15" xfId="0" applyFont="1" applyFill="1" applyBorder="1"/>
    <xf numFmtId="0" fontId="3" fillId="5" borderId="15" xfId="0" applyFont="1" applyFill="1" applyBorder="1"/>
    <xf numFmtId="180" fontId="3" fillId="4" borderId="15" xfId="0" applyNumberFormat="1" applyFont="1" applyFill="1" applyBorder="1"/>
    <xf numFmtId="180" fontId="3" fillId="4" borderId="16" xfId="0" applyNumberFormat="1" applyFont="1" applyFill="1" applyBorder="1"/>
    <xf numFmtId="180" fontId="3" fillId="2" borderId="12" xfId="0" applyNumberFormat="1" applyFont="1" applyFill="1" applyBorder="1" applyAlignment="1">
      <alignment horizontal="right"/>
    </xf>
    <xf numFmtId="0" fontId="3" fillId="0" borderId="12" xfId="0" applyFont="1" applyBorder="1"/>
    <xf numFmtId="180" fontId="3" fillId="6" borderId="13" xfId="0" applyNumberFormat="1" applyFont="1" applyFill="1" applyBorder="1"/>
    <xf numFmtId="180" fontId="3" fillId="2" borderId="6" xfId="0" applyNumberFormat="1" applyFont="1" applyFill="1" applyBorder="1" applyAlignment="1">
      <alignment horizontal="right"/>
    </xf>
    <xf numFmtId="180" fontId="3" fillId="2" borderId="7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2" fillId="0" borderId="20" xfId="0" applyFont="1" applyBorder="1" applyAlignment="1"/>
    <xf numFmtId="0" fontId="2" fillId="0" borderId="21" xfId="0" applyFont="1" applyBorder="1" applyAlignment="1"/>
    <xf numFmtId="0" fontId="3" fillId="0" borderId="22" xfId="0" applyFont="1" applyBorder="1" applyAlignment="1">
      <alignment horizontal="center"/>
    </xf>
    <xf numFmtId="0" fontId="3" fillId="5" borderId="23" xfId="0" applyFont="1" applyFill="1" applyBorder="1"/>
    <xf numFmtId="180" fontId="3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0" fontId="0" fillId="7" borderId="11" xfId="0" applyFill="1" applyBorder="1"/>
    <xf numFmtId="180" fontId="3" fillId="5" borderId="26" xfId="0" applyNumberFormat="1" applyFont="1" applyFill="1" applyBorder="1"/>
    <xf numFmtId="0" fontId="3" fillId="0" borderId="5" xfId="0" applyFont="1" applyBorder="1" applyAlignment="1">
      <alignment horizontal="center"/>
    </xf>
    <xf numFmtId="180" fontId="3" fillId="0" borderId="12" xfId="0" applyNumberFormat="1" applyFont="1" applyBorder="1" applyAlignment="1">
      <alignment horizontal="right"/>
    </xf>
    <xf numFmtId="180" fontId="3" fillId="0" borderId="13" xfId="0" applyNumberFormat="1" applyFont="1" applyBorder="1" applyAlignment="1">
      <alignment horizontal="right"/>
    </xf>
    <xf numFmtId="1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5" borderId="0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80" fontId="1" fillId="2" borderId="17" xfId="0" applyNumberFormat="1" applyFont="1" applyFill="1" applyBorder="1" applyAlignment="1">
      <alignment horizontal="right"/>
    </xf>
    <xf numFmtId="180" fontId="1" fillId="2" borderId="18" xfId="0" applyNumberFormat="1" applyFont="1" applyFill="1" applyBorder="1" applyAlignment="1">
      <alignment horizontal="right"/>
    </xf>
    <xf numFmtId="0" fontId="0" fillId="0" borderId="0" xfId="0" applyAlignment="1"/>
    <xf numFmtId="0" fontId="2" fillId="0" borderId="27" xfId="0" applyFont="1" applyBorder="1" applyAlignment="1"/>
    <xf numFmtId="0" fontId="1" fillId="0" borderId="0" xfId="0" applyFont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2" fillId="0" borderId="29" xfId="0" applyFont="1" applyBorder="1" applyAlignment="1"/>
    <xf numFmtId="0" fontId="2" fillId="0" borderId="30" xfId="0" applyFont="1" applyBorder="1" applyAlignment="1"/>
    <xf numFmtId="0" fontId="1" fillId="3" borderId="3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80" fontId="1" fillId="2" borderId="32" xfId="0" applyNumberFormat="1" applyFont="1" applyFill="1" applyBorder="1" applyAlignment="1">
      <alignment horizontal="right" wrapText="1"/>
    </xf>
    <xf numFmtId="180" fontId="1" fillId="2" borderId="33" xfId="0" applyNumberFormat="1" applyFont="1" applyFill="1" applyBorder="1" applyAlignment="1">
      <alignment horizontal="right" wrapText="1"/>
    </xf>
    <xf numFmtId="0" fontId="3" fillId="0" borderId="34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180" fontId="3" fillId="5" borderId="35" xfId="0" applyNumberFormat="1" applyFont="1" applyFill="1" applyBorder="1"/>
    <xf numFmtId="180" fontId="3" fillId="5" borderId="10" xfId="0" applyNumberFormat="1" applyFont="1" applyFill="1" applyBorder="1"/>
    <xf numFmtId="0" fontId="3" fillId="0" borderId="36" xfId="0" applyFont="1" applyBorder="1" applyAlignment="1">
      <alignment wrapText="1"/>
    </xf>
    <xf numFmtId="180" fontId="3" fillId="5" borderId="37" xfId="0" applyNumberFormat="1" applyFont="1" applyFill="1" applyBorder="1"/>
    <xf numFmtId="0" fontId="3" fillId="0" borderId="38" xfId="0" applyFont="1" applyBorder="1" applyAlignment="1">
      <alignment wrapText="1"/>
    </xf>
    <xf numFmtId="180" fontId="3" fillId="5" borderId="39" xfId="0" applyNumberFormat="1" applyFont="1" applyFill="1" applyBorder="1"/>
    <xf numFmtId="180" fontId="3" fillId="5" borderId="40" xfId="0" applyNumberFormat="1" applyFont="1" applyFill="1" applyBorder="1"/>
    <xf numFmtId="0" fontId="3" fillId="0" borderId="11" xfId="0" applyFont="1" applyBorder="1" applyAlignment="1">
      <alignment wrapText="1"/>
    </xf>
    <xf numFmtId="0" fontId="5" fillId="0" borderId="34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6" fillId="6" borderId="11" xfId="0" applyFont="1" applyFill="1" applyBorder="1" applyAlignment="1">
      <alignment wrapText="1"/>
    </xf>
    <xf numFmtId="0" fontId="3" fillId="8" borderId="15" xfId="0" applyFont="1" applyFill="1" applyBorder="1"/>
    <xf numFmtId="180" fontId="3" fillId="2" borderId="32" xfId="0" applyNumberFormat="1" applyFont="1" applyFill="1" applyBorder="1"/>
    <xf numFmtId="180" fontId="3" fillId="2" borderId="33" xfId="0" applyNumberFormat="1" applyFont="1" applyFill="1" applyBorder="1"/>
    <xf numFmtId="0" fontId="3" fillId="6" borderId="29" xfId="0" applyFont="1" applyFill="1" applyBorder="1" applyAlignment="1">
      <alignment wrapText="1"/>
    </xf>
    <xf numFmtId="180" fontId="3" fillId="5" borderId="41" xfId="0" applyNumberFormat="1" applyFont="1" applyFill="1" applyBorder="1"/>
    <xf numFmtId="180" fontId="3" fillId="5" borderId="30" xfId="0" applyNumberFormat="1" applyFont="1" applyFill="1" applyBorder="1"/>
    <xf numFmtId="0" fontId="5" fillId="0" borderId="0" xfId="0" applyFont="1" applyAlignment="1">
      <alignment vertical="top"/>
    </xf>
    <xf numFmtId="0" fontId="6" fillId="0" borderId="11" xfId="0" applyFont="1" applyBorder="1" applyAlignment="1">
      <alignment wrapText="1"/>
    </xf>
    <xf numFmtId="0" fontId="1" fillId="2" borderId="29" xfId="0" applyFont="1" applyFill="1" applyBorder="1" applyAlignment="1">
      <alignment wrapText="1"/>
    </xf>
    <xf numFmtId="180" fontId="3" fillId="2" borderId="41" xfId="0" applyNumberFormat="1" applyFont="1" applyFill="1" applyBorder="1"/>
    <xf numFmtId="180" fontId="3" fillId="2" borderId="30" xfId="0" applyNumberFormat="1" applyFont="1" applyFill="1" applyBorder="1"/>
    <xf numFmtId="4" fontId="3" fillId="0" borderId="0" xfId="0" applyNumberFormat="1" applyFont="1" applyAlignment="1">
      <alignment vertical="top"/>
    </xf>
    <xf numFmtId="0" fontId="1" fillId="2" borderId="20" xfId="0" applyFont="1" applyFill="1" applyBorder="1" applyAlignment="1">
      <alignment wrapText="1"/>
    </xf>
    <xf numFmtId="0" fontId="3" fillId="0" borderId="11" xfId="0" applyFont="1" applyBorder="1" applyAlignment="1">
      <alignment vertical="top"/>
    </xf>
    <xf numFmtId="180" fontId="3" fillId="5" borderId="32" xfId="0" applyNumberFormat="1" applyFont="1" applyFill="1" applyBorder="1"/>
    <xf numFmtId="180" fontId="3" fillId="5" borderId="1" xfId="0" applyNumberFormat="1" applyFont="1" applyFill="1" applyBorder="1"/>
    <xf numFmtId="0" fontId="1" fillId="0" borderId="11" xfId="0" applyFont="1" applyBorder="1" applyAlignment="1">
      <alignment wrapText="1"/>
    </xf>
    <xf numFmtId="0" fontId="1" fillId="2" borderId="0" xfId="0" applyFont="1" applyFill="1" applyBorder="1" applyAlignment="1">
      <alignment wrapText="1"/>
    </xf>
    <xf numFmtId="180" fontId="1" fillId="2" borderId="35" xfId="0" applyNumberFormat="1" applyFont="1" applyFill="1" applyBorder="1" applyAlignment="1">
      <alignment horizontal="right" wrapText="1"/>
    </xf>
    <xf numFmtId="0" fontId="3" fillId="2" borderId="8" xfId="0" applyFont="1" applyFill="1" applyBorder="1" applyAlignment="1">
      <alignment horizontal="center"/>
    </xf>
    <xf numFmtId="0" fontId="5" fillId="6" borderId="11" xfId="0" applyFont="1" applyFill="1" applyBorder="1" applyAlignment="1">
      <alignment vertical="top"/>
    </xf>
    <xf numFmtId="0" fontId="1" fillId="6" borderId="11" xfId="0" applyFont="1" applyFill="1" applyBorder="1" applyAlignment="1">
      <alignment wrapText="1"/>
    </xf>
    <xf numFmtId="0" fontId="3" fillId="0" borderId="42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80" fontId="3" fillId="5" borderId="23" xfId="0" applyNumberFormat="1" applyFont="1" applyFill="1" applyBorder="1"/>
    <xf numFmtId="180" fontId="3" fillId="5" borderId="43" xfId="0" applyNumberFormat="1" applyFont="1" applyFill="1" applyBorder="1"/>
    <xf numFmtId="0" fontId="3" fillId="0" borderId="37" xfId="0" applyFont="1" applyBorder="1" applyAlignment="1">
      <alignment wrapText="1"/>
    </xf>
    <xf numFmtId="180" fontId="3" fillId="5" borderId="44" xfId="0" applyNumberFormat="1" applyFont="1" applyFill="1" applyBorder="1"/>
    <xf numFmtId="0" fontId="1" fillId="0" borderId="45" xfId="0" applyFont="1" applyBorder="1" applyAlignment="1">
      <alignment wrapText="1"/>
    </xf>
    <xf numFmtId="0" fontId="3" fillId="0" borderId="0" xfId="0" applyFont="1"/>
    <xf numFmtId="0" fontId="1" fillId="2" borderId="2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1" fillId="3" borderId="41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wrapText="1"/>
    </xf>
    <xf numFmtId="180" fontId="1" fillId="4" borderId="17" xfId="0" applyNumberFormat="1" applyFont="1" applyFill="1" applyBorder="1" applyAlignment="1">
      <alignment horizontal="right" wrapText="1"/>
    </xf>
    <xf numFmtId="180" fontId="1" fillId="4" borderId="18" xfId="0" applyNumberFormat="1" applyFont="1" applyFill="1" applyBorder="1" applyAlignment="1">
      <alignment horizontal="right" wrapText="1"/>
    </xf>
    <xf numFmtId="0" fontId="3" fillId="0" borderId="46" xfId="0" applyFont="1" applyBorder="1" applyAlignment="1">
      <alignment horizontal="center"/>
    </xf>
    <xf numFmtId="0" fontId="3" fillId="0" borderId="0" xfId="0" applyFont="1" applyAlignment="1">
      <alignment wrapText="1"/>
    </xf>
    <xf numFmtId="180" fontId="3" fillId="5" borderId="27" xfId="0" applyNumberFormat="1" applyFont="1" applyFill="1" applyBorder="1"/>
    <xf numFmtId="180" fontId="3" fillId="5" borderId="47" xfId="0" applyNumberFormat="1" applyFont="1" applyFill="1" applyBorder="1"/>
    <xf numFmtId="0" fontId="3" fillId="0" borderId="48" xfId="0" applyFont="1" applyBorder="1" applyAlignment="1">
      <alignment horizontal="center"/>
    </xf>
    <xf numFmtId="0" fontId="3" fillId="0" borderId="44" xfId="0" applyFont="1" applyBorder="1" applyAlignment="1">
      <alignment wrapText="1"/>
    </xf>
    <xf numFmtId="0" fontId="1" fillId="4" borderId="29" xfId="0" applyFont="1" applyFill="1" applyBorder="1" applyAlignment="1">
      <alignment wrapText="1"/>
    </xf>
    <xf numFmtId="180" fontId="1" fillId="4" borderId="41" xfId="0" applyNumberFormat="1" applyFont="1" applyFill="1" applyBorder="1" applyAlignment="1">
      <alignment horizontal="right" wrapText="1"/>
    </xf>
    <xf numFmtId="180" fontId="1" fillId="4" borderId="30" xfId="0" applyNumberFormat="1" applyFont="1" applyFill="1" applyBorder="1" applyAlignment="1">
      <alignment horizontal="right" wrapText="1"/>
    </xf>
    <xf numFmtId="180" fontId="1" fillId="2" borderId="41" xfId="0" applyNumberFormat="1" applyFont="1" applyFill="1" applyBorder="1" applyAlignment="1">
      <alignment horizontal="right" wrapText="1"/>
    </xf>
    <xf numFmtId="180" fontId="1" fillId="2" borderId="30" xfId="0" applyNumberFormat="1" applyFont="1" applyFill="1" applyBorder="1" applyAlignment="1">
      <alignment horizontal="right" wrapText="1"/>
    </xf>
    <xf numFmtId="0" fontId="3" fillId="0" borderId="49" xfId="0" applyFont="1" applyBorder="1"/>
    <xf numFmtId="4" fontId="3" fillId="0" borderId="0" xfId="0" applyNumberFormat="1" applyFont="1"/>
    <xf numFmtId="0" fontId="1" fillId="0" borderId="0" xfId="0" applyFont="1" applyAlignment="1">
      <alignment vertical="top"/>
    </xf>
    <xf numFmtId="0" fontId="1" fillId="2" borderId="17" xfId="0" applyFont="1" applyFill="1" applyBorder="1" applyAlignment="1">
      <alignment wrapText="1"/>
    </xf>
    <xf numFmtId="180" fontId="1" fillId="2" borderId="17" xfId="0" applyNumberFormat="1" applyFont="1" applyFill="1" applyBorder="1" applyAlignment="1">
      <alignment horizontal="right" wrapText="1"/>
    </xf>
    <xf numFmtId="180" fontId="1" fillId="2" borderId="18" xfId="0" applyNumberFormat="1" applyFont="1" applyFill="1" applyBorder="1" applyAlignment="1">
      <alignment horizontal="right" wrapText="1"/>
    </xf>
    <xf numFmtId="0" fontId="3" fillId="0" borderId="12" xfId="0" applyFont="1" applyBorder="1" applyAlignment="1">
      <alignment wrapText="1"/>
    </xf>
    <xf numFmtId="0" fontId="3" fillId="0" borderId="45" xfId="0" applyFont="1" applyBorder="1" applyAlignment="1">
      <alignment wrapText="1"/>
    </xf>
    <xf numFmtId="180" fontId="3" fillId="5" borderId="50" xfId="0" applyNumberFormat="1" applyFont="1" applyFill="1" applyBorder="1"/>
    <xf numFmtId="0" fontId="1" fillId="2" borderId="3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51" xfId="0" applyFont="1" applyFill="1" applyBorder="1"/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2" fillId="0" borderId="31" xfId="0" applyFont="1" applyBorder="1" applyAlignment="1"/>
    <xf numFmtId="0" fontId="1" fillId="2" borderId="32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2" fillId="0" borderId="15" xfId="0" applyFont="1" applyBorder="1" applyAlignment="1"/>
    <xf numFmtId="0" fontId="2" fillId="0" borderId="16" xfId="0" applyFont="1" applyBorder="1" applyAlignment="1"/>
    <xf numFmtId="0" fontId="3" fillId="0" borderId="52" xfId="0" applyFont="1" applyBorder="1" applyAlignment="1">
      <alignment horizontal="center"/>
    </xf>
    <xf numFmtId="0" fontId="3" fillId="0" borderId="3" xfId="0" applyFont="1" applyBorder="1"/>
    <xf numFmtId="49" fontId="3" fillId="0" borderId="53" xfId="0" applyNumberFormat="1" applyFont="1" applyBorder="1"/>
    <xf numFmtId="180" fontId="3" fillId="0" borderId="53" xfId="0" applyNumberFormat="1" applyFont="1" applyBorder="1"/>
    <xf numFmtId="180" fontId="3" fillId="0" borderId="54" xfId="0" applyNumberFormat="1" applyFont="1" applyBorder="1"/>
    <xf numFmtId="0" fontId="3" fillId="0" borderId="37" xfId="0" applyFont="1" applyBorder="1"/>
    <xf numFmtId="49" fontId="3" fillId="0" borderId="11" xfId="0" applyNumberFormat="1" applyFont="1" applyBorder="1"/>
    <xf numFmtId="180" fontId="3" fillId="0" borderId="11" xfId="0" applyNumberFormat="1" applyFont="1" applyBorder="1"/>
    <xf numFmtId="180" fontId="3" fillId="0" borderId="14" xfId="0" applyNumberFormat="1" applyFont="1" applyBorder="1"/>
    <xf numFmtId="0" fontId="3" fillId="0" borderId="45" xfId="0" applyFont="1" applyBorder="1" applyAlignment="1">
      <alignment vertical="top"/>
    </xf>
    <xf numFmtId="49" fontId="3" fillId="0" borderId="6" xfId="0" applyNumberFormat="1" applyFont="1" applyBorder="1"/>
    <xf numFmtId="180" fontId="3" fillId="0" borderId="6" xfId="0" applyNumberFormat="1" applyFont="1" applyBorder="1"/>
    <xf numFmtId="180" fontId="3" fillId="0" borderId="7" xfId="0" applyNumberFormat="1" applyFont="1" applyBorder="1"/>
    <xf numFmtId="0" fontId="1" fillId="2" borderId="29" xfId="0" applyFont="1" applyFill="1" applyBorder="1" applyAlignment="1">
      <alignment horizontal="center" wrapText="1"/>
    </xf>
    <xf numFmtId="0" fontId="3" fillId="2" borderId="4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wrapText="1"/>
    </xf>
    <xf numFmtId="180" fontId="1" fillId="0" borderId="53" xfId="0" applyNumberFormat="1" applyFont="1" applyBorder="1" applyAlignment="1">
      <alignment horizontal="right"/>
    </xf>
    <xf numFmtId="180" fontId="1" fillId="0" borderId="54" xfId="0" applyNumberFormat="1" applyFont="1" applyBorder="1" applyAlignment="1">
      <alignment horizontal="right"/>
    </xf>
    <xf numFmtId="0" fontId="1" fillId="0" borderId="24" xfId="0" applyFont="1" applyBorder="1" applyAlignment="1">
      <alignment horizontal="center"/>
    </xf>
    <xf numFmtId="180" fontId="3" fillId="0" borderId="0" xfId="0" applyNumberFormat="1" applyFont="1" applyAlignment="1">
      <alignment vertical="top"/>
    </xf>
    <xf numFmtId="0" fontId="7" fillId="0" borderId="11" xfId="0" applyFont="1" applyBorder="1" applyAlignment="1">
      <alignment wrapText="1"/>
    </xf>
    <xf numFmtId="0" fontId="5" fillId="0" borderId="24" xfId="0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23" xfId="0" applyFont="1" applyBorder="1" applyAlignment="1">
      <alignment wrapText="1"/>
    </xf>
    <xf numFmtId="180" fontId="5" fillId="0" borderId="11" xfId="0" applyNumberFormat="1" applyFont="1" applyBorder="1" applyAlignment="1">
      <alignment horizontal="right" wrapText="1"/>
    </xf>
    <xf numFmtId="180" fontId="5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" fillId="5" borderId="44" xfId="0" applyFont="1" applyFill="1" applyBorder="1"/>
    <xf numFmtId="0" fontId="1" fillId="0" borderId="53" xfId="0" applyFont="1" applyBorder="1" applyAlignment="1">
      <alignment horizontal="center"/>
    </xf>
    <xf numFmtId="0" fontId="3" fillId="5" borderId="53" xfId="0" applyFont="1" applyFill="1" applyBorder="1"/>
    <xf numFmtId="0" fontId="3" fillId="0" borderId="53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3" xfId="0" applyFont="1" applyBorder="1" applyAlignment="1">
      <alignment wrapText="1"/>
    </xf>
    <xf numFmtId="180" fontId="6" fillId="0" borderId="53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6" fillId="0" borderId="22" xfId="0" applyFont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80" fontId="1" fillId="0" borderId="53" xfId="0" applyNumberFormat="1" applyFont="1" applyBorder="1" applyAlignment="1">
      <alignment horizontal="center"/>
    </xf>
    <xf numFmtId="180" fontId="1" fillId="0" borderId="54" xfId="0" applyNumberFormat="1" applyFont="1" applyBorder="1" applyAlignment="1">
      <alignment horizontal="center"/>
    </xf>
    <xf numFmtId="180" fontId="3" fillId="5" borderId="11" xfId="0" applyNumberFormat="1" applyFont="1" applyFill="1" applyBorder="1" applyAlignment="1">
      <alignment horizontal="center"/>
    </xf>
    <xf numFmtId="180" fontId="3" fillId="5" borderId="14" xfId="0" applyNumberFormat="1" applyFont="1" applyFill="1" applyBorder="1" applyAlignment="1">
      <alignment horizontal="center"/>
    </xf>
    <xf numFmtId="180" fontId="6" fillId="0" borderId="11" xfId="0" applyNumberFormat="1" applyFont="1" applyBorder="1" applyAlignment="1">
      <alignment horizontal="center"/>
    </xf>
    <xf numFmtId="180" fontId="6" fillId="0" borderId="14" xfId="0" applyNumberFormat="1" applyFont="1" applyBorder="1" applyAlignment="1">
      <alignment horizontal="center"/>
    </xf>
    <xf numFmtId="180" fontId="3" fillId="5" borderId="44" xfId="0" applyNumberFormat="1" applyFont="1" applyFill="1" applyBorder="1" applyAlignment="1">
      <alignment horizontal="right" wrapText="1"/>
    </xf>
    <xf numFmtId="180" fontId="3" fillId="0" borderId="53" xfId="0" applyNumberFormat="1" applyFont="1" applyBorder="1" applyAlignment="1">
      <alignment horizontal="center"/>
    </xf>
    <xf numFmtId="180" fontId="6" fillId="0" borderId="53" xfId="0" applyNumberFormat="1" applyFont="1" applyBorder="1" applyAlignment="1">
      <alignment horizontal="center"/>
    </xf>
    <xf numFmtId="180" fontId="6" fillId="0" borderId="54" xfId="0" applyNumberFormat="1" applyFont="1" applyBorder="1" applyAlignment="1">
      <alignment horizontal="center"/>
    </xf>
    <xf numFmtId="0" fontId="6" fillId="0" borderId="55" xfId="0" applyFont="1" applyBorder="1" applyAlignment="1">
      <alignment wrapText="1"/>
    </xf>
    <xf numFmtId="0" fontId="3" fillId="5" borderId="55" xfId="0" applyFont="1" applyFill="1" applyBorder="1"/>
    <xf numFmtId="180" fontId="3" fillId="0" borderId="55" xfId="0" applyNumberFormat="1" applyFont="1" applyBorder="1" applyAlignment="1">
      <alignment horizontal="center"/>
    </xf>
    <xf numFmtId="0" fontId="8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" fillId="4" borderId="28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1" fillId="9" borderId="16" xfId="0" applyFont="1" applyFill="1" applyBorder="1" applyAlignment="1">
      <alignment horizontal="center" wrapText="1"/>
    </xf>
    <xf numFmtId="0" fontId="1" fillId="0" borderId="51" xfId="0" applyFont="1" applyBorder="1" applyAlignment="1">
      <alignment wrapText="1"/>
    </xf>
    <xf numFmtId="0" fontId="3" fillId="5" borderId="51" xfId="0" applyFont="1" applyFill="1" applyBorder="1"/>
    <xf numFmtId="2" fontId="1" fillId="0" borderId="51" xfId="0" applyNumberFormat="1" applyFont="1" applyBorder="1" applyAlignment="1">
      <alignment horizontal="right" wrapText="1"/>
    </xf>
    <xf numFmtId="2" fontId="1" fillId="0" borderId="53" xfId="0" applyNumberFormat="1" applyFont="1" applyBorder="1" applyAlignment="1">
      <alignment horizontal="right" wrapText="1"/>
    </xf>
    <xf numFmtId="180" fontId="1" fillId="0" borderId="54" xfId="0" applyNumberFormat="1" applyFont="1" applyBorder="1" applyAlignment="1">
      <alignment horizontal="right" wrapText="1"/>
    </xf>
    <xf numFmtId="0" fontId="5" fillId="0" borderId="37" xfId="0" applyFont="1" applyBorder="1" applyAlignment="1">
      <alignment wrapText="1"/>
    </xf>
    <xf numFmtId="0" fontId="7" fillId="5" borderId="51" xfId="0" applyFont="1" applyFill="1" applyBorder="1" applyAlignment="1">
      <alignment wrapText="1"/>
    </xf>
    <xf numFmtId="2" fontId="10" fillId="5" borderId="11" xfId="0" applyNumberFormat="1" applyFont="1" applyFill="1" applyBorder="1" applyAlignment="1">
      <alignment horizontal="right" wrapText="1"/>
    </xf>
    <xf numFmtId="180" fontId="7" fillId="0" borderId="14" xfId="0" applyNumberFormat="1" applyFont="1" applyBorder="1" applyAlignment="1">
      <alignment horizontal="right" wrapText="1"/>
    </xf>
    <xf numFmtId="0" fontId="11" fillId="0" borderId="24" xfId="0" applyFont="1" applyBorder="1" applyAlignment="1">
      <alignment horizontal="center"/>
    </xf>
    <xf numFmtId="0" fontId="11" fillId="0" borderId="37" xfId="0" applyFont="1" applyBorder="1" applyAlignment="1">
      <alignment wrapText="1"/>
    </xf>
    <xf numFmtId="0" fontId="12" fillId="5" borderId="51" xfId="0" applyFont="1" applyFill="1" applyBorder="1" applyAlignment="1">
      <alignment wrapText="1"/>
    </xf>
    <xf numFmtId="2" fontId="13" fillId="5" borderId="11" xfId="0" applyNumberFormat="1" applyFont="1" applyFill="1" applyBorder="1"/>
    <xf numFmtId="180" fontId="1" fillId="0" borderId="14" xfId="0" applyNumberFormat="1" applyFont="1" applyBorder="1" applyAlignment="1">
      <alignment horizontal="right" wrapText="1"/>
    </xf>
    <xf numFmtId="0" fontId="11" fillId="0" borderId="22" xfId="0" applyFont="1" applyBorder="1" applyAlignment="1">
      <alignment horizontal="center"/>
    </xf>
    <xf numFmtId="2" fontId="14" fillId="5" borderId="11" xfId="0" applyNumberFormat="1" applyFont="1" applyFill="1" applyBorder="1" applyAlignment="1">
      <alignment horizontal="right" wrapText="1"/>
    </xf>
    <xf numFmtId="0" fontId="11" fillId="0" borderId="5" xfId="0" applyFont="1" applyBorder="1" applyAlignment="1">
      <alignment horizontal="center"/>
    </xf>
    <xf numFmtId="0" fontId="11" fillId="0" borderId="45" xfId="0" applyFont="1" applyBorder="1" applyAlignment="1">
      <alignment wrapText="1"/>
    </xf>
    <xf numFmtId="180" fontId="1" fillId="0" borderId="7" xfId="0" applyNumberFormat="1" applyFont="1" applyBorder="1" applyAlignment="1">
      <alignment horizontal="right" wrapText="1"/>
    </xf>
    <xf numFmtId="0" fontId="1" fillId="0" borderId="56" xfId="0" applyFont="1" applyBorder="1" applyAlignment="1">
      <alignment wrapText="1"/>
    </xf>
    <xf numFmtId="2" fontId="1" fillId="0" borderId="12" xfId="0" applyNumberFormat="1" applyFont="1" applyBorder="1" applyAlignment="1">
      <alignment horizontal="right" wrapText="1"/>
    </xf>
    <xf numFmtId="180" fontId="1" fillId="0" borderId="13" xfId="0" applyNumberFormat="1" applyFont="1" applyBorder="1" applyAlignment="1">
      <alignment horizontal="right" wrapText="1"/>
    </xf>
    <xf numFmtId="0" fontId="1" fillId="5" borderId="51" xfId="0" applyFont="1" applyFill="1" applyBorder="1" applyAlignment="1">
      <alignment wrapText="1"/>
    </xf>
    <xf numFmtId="2" fontId="3" fillId="5" borderId="11" xfId="0" applyNumberFormat="1" applyFont="1" applyFill="1" applyBorder="1" applyAlignment="1">
      <alignment horizontal="right" wrapText="1"/>
    </xf>
    <xf numFmtId="4" fontId="13" fillId="5" borderId="11" xfId="0" applyNumberFormat="1" applyFont="1" applyFill="1" applyBorder="1"/>
    <xf numFmtId="0" fontId="3" fillId="0" borderId="57" xfId="0" applyFont="1" applyBorder="1" applyAlignment="1">
      <alignment wrapText="1"/>
    </xf>
    <xf numFmtId="0" fontId="1" fillId="2" borderId="22" xfId="0" applyFont="1" applyFill="1" applyBorder="1" applyAlignment="1">
      <alignment horizontal="center"/>
    </xf>
    <xf numFmtId="0" fontId="1" fillId="2" borderId="53" xfId="0" applyFont="1" applyFill="1" applyBorder="1" applyAlignment="1">
      <alignment wrapText="1"/>
    </xf>
    <xf numFmtId="2" fontId="1" fillId="2" borderId="12" xfId="0" applyNumberFormat="1" applyFont="1" applyFill="1" applyBorder="1" applyAlignment="1">
      <alignment horizontal="right" wrapText="1"/>
    </xf>
    <xf numFmtId="180" fontId="1" fillId="2" borderId="13" xfId="0" applyNumberFormat="1" applyFont="1" applyFill="1" applyBorder="1" applyAlignment="1">
      <alignment horizontal="right" wrapText="1"/>
    </xf>
    <xf numFmtId="0" fontId="1" fillId="0" borderId="36" xfId="0" applyFont="1" applyBorder="1" applyAlignment="1">
      <alignment wrapText="1"/>
    </xf>
    <xf numFmtId="2" fontId="1" fillId="0" borderId="11" xfId="0" applyNumberFormat="1" applyFont="1" applyBorder="1" applyAlignment="1">
      <alignment horizontal="right" wrapText="1"/>
    </xf>
    <xf numFmtId="180" fontId="3" fillId="0" borderId="14" xfId="0" applyNumberFormat="1" applyFont="1" applyBorder="1" applyAlignment="1">
      <alignment horizontal="right" wrapText="1"/>
    </xf>
    <xf numFmtId="180" fontId="3" fillId="0" borderId="7" xfId="0" applyNumberFormat="1" applyFont="1" applyBorder="1" applyAlignment="1">
      <alignment horizontal="right" wrapText="1"/>
    </xf>
    <xf numFmtId="2" fontId="1" fillId="2" borderId="17" xfId="0" applyNumberFormat="1" applyFont="1" applyFill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1" fillId="0" borderId="29" xfId="0" applyFont="1" applyBorder="1" applyAlignment="1">
      <alignment wrapText="1"/>
    </xf>
    <xf numFmtId="2" fontId="3" fillId="10" borderId="17" xfId="0" applyNumberFormat="1" applyFont="1" applyFill="1" applyBorder="1"/>
    <xf numFmtId="2" fontId="1" fillId="0" borderId="17" xfId="0" applyNumberFormat="1" applyFont="1" applyBorder="1" applyAlignment="1">
      <alignment horizontal="right" wrapText="1"/>
    </xf>
    <xf numFmtId="181" fontId="3" fillId="11" borderId="18" xfId="0" applyNumberFormat="1" applyFont="1" applyFill="1" applyBorder="1" applyAlignment="1">
      <alignment vertical="top"/>
    </xf>
    <xf numFmtId="2" fontId="1" fillId="2" borderId="15" xfId="0" applyNumberFormat="1" applyFont="1" applyFill="1" applyBorder="1" applyAlignment="1">
      <alignment horizontal="right" wrapText="1"/>
    </xf>
    <xf numFmtId="181" fontId="3" fillId="11" borderId="16" xfId="0" applyNumberFormat="1" applyFont="1" applyFill="1" applyBorder="1" applyAlignment="1">
      <alignment vertical="top"/>
    </xf>
    <xf numFmtId="0" fontId="1" fillId="0" borderId="3" xfId="0" applyFont="1" applyBorder="1" applyAlignment="1">
      <alignment wrapText="1"/>
    </xf>
    <xf numFmtId="2" fontId="3" fillId="10" borderId="9" xfId="0" applyNumberFormat="1" applyFont="1" applyFill="1" applyBorder="1" applyAlignment="1">
      <alignment vertical="top"/>
    </xf>
    <xf numFmtId="0" fontId="3" fillId="11" borderId="10" xfId="0" applyFont="1" applyFill="1" applyBorder="1" applyAlignment="1">
      <alignment vertical="top"/>
    </xf>
    <xf numFmtId="0" fontId="2" fillId="0" borderId="23" xfId="0" applyFont="1" applyBorder="1" applyAlignment="1"/>
    <xf numFmtId="0" fontId="2" fillId="0" borderId="43" xfId="0" applyFont="1" applyBorder="1" applyAlignment="1"/>
    <xf numFmtId="0" fontId="3" fillId="0" borderId="31" xfId="0" applyFont="1" applyBorder="1" applyAlignment="1">
      <alignment horizontal="center"/>
    </xf>
    <xf numFmtId="2" fontId="3" fillId="5" borderId="44" xfId="0" applyNumberFormat="1" applyFont="1" applyFill="1" applyBorder="1" applyAlignment="1">
      <alignment horizontal="right" wrapText="1"/>
    </xf>
    <xf numFmtId="2" fontId="3" fillId="5" borderId="6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center" wrapText="1"/>
    </xf>
    <xf numFmtId="180" fontId="1" fillId="0" borderId="53" xfId="0" applyNumberFormat="1" applyFont="1" applyBorder="1" applyAlignment="1">
      <alignment horizontal="right" wrapText="1"/>
    </xf>
    <xf numFmtId="180" fontId="3" fillId="5" borderId="11" xfId="0" applyNumberFormat="1" applyFont="1" applyFill="1" applyBorder="1" applyAlignment="1">
      <alignment horizontal="right" wrapText="1"/>
    </xf>
    <xf numFmtId="180" fontId="3" fillId="5" borderId="6" xfId="0" applyNumberFormat="1" applyFont="1" applyFill="1" applyBorder="1" applyAlignment="1">
      <alignment horizontal="right" wrapText="1"/>
    </xf>
    <xf numFmtId="180" fontId="1" fillId="0" borderId="12" xfId="0" applyNumberFormat="1" applyFont="1" applyBorder="1" applyAlignment="1">
      <alignment horizontal="right" wrapText="1"/>
    </xf>
    <xf numFmtId="180" fontId="1" fillId="5" borderId="17" xfId="0" applyNumberFormat="1" applyFont="1" applyFill="1" applyBorder="1" applyAlignment="1">
      <alignment horizontal="right" wrapText="1"/>
    </xf>
    <xf numFmtId="180" fontId="1" fillId="0" borderId="11" xfId="0" applyNumberFormat="1" applyFont="1" applyBorder="1" applyAlignment="1">
      <alignment horizontal="right" wrapText="1"/>
    </xf>
    <xf numFmtId="180" fontId="3" fillId="10" borderId="17" xfId="0" applyNumberFormat="1" applyFont="1" applyFill="1" applyBorder="1" applyAlignment="1">
      <alignment vertical="top"/>
    </xf>
    <xf numFmtId="180" fontId="3" fillId="10" borderId="41" xfId="0" applyNumberFormat="1" applyFont="1" applyFill="1" applyBorder="1" applyAlignment="1">
      <alignment vertical="top"/>
    </xf>
    <xf numFmtId="180" fontId="1" fillId="0" borderId="17" xfId="0" applyNumberFormat="1" applyFont="1" applyBorder="1" applyAlignment="1">
      <alignment horizontal="right" wrapText="1"/>
    </xf>
    <xf numFmtId="180" fontId="3" fillId="11" borderId="58" xfId="0" applyNumberFormat="1" applyFont="1" applyFill="1" applyBorder="1" applyAlignment="1">
      <alignment vertical="top"/>
    </xf>
    <xf numFmtId="180" fontId="3" fillId="11" borderId="29" xfId="0" applyNumberFormat="1" applyFont="1" applyFill="1" applyBorder="1" applyAlignment="1">
      <alignment vertical="top"/>
    </xf>
    <xf numFmtId="180" fontId="1" fillId="2" borderId="15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3" fillId="2" borderId="20" xfId="0" applyFont="1" applyFill="1" applyBorder="1"/>
    <xf numFmtId="0" fontId="1" fillId="2" borderId="59" xfId="0" applyFont="1" applyFill="1" applyBorder="1" applyAlignment="1">
      <alignment horizontal="center" wrapText="1"/>
    </xf>
    <xf numFmtId="0" fontId="1" fillId="2" borderId="60" xfId="0" applyFont="1" applyFill="1" applyBorder="1" applyAlignment="1">
      <alignment horizontal="center" wrapText="1"/>
    </xf>
    <xf numFmtId="180" fontId="3" fillId="5" borderId="25" xfId="0" applyNumberFormat="1" applyFont="1" applyFill="1" applyBorder="1"/>
    <xf numFmtId="180" fontId="3" fillId="5" borderId="60" xfId="0" applyNumberFormat="1" applyFont="1" applyFill="1" applyBorder="1"/>
    <xf numFmtId="0" fontId="1" fillId="2" borderId="18" xfId="0" applyFont="1" applyFill="1" applyBorder="1" applyAlignment="1">
      <alignment horizontal="center" wrapText="1"/>
    </xf>
    <xf numFmtId="180" fontId="1" fillId="0" borderId="18" xfId="0" applyNumberFormat="1" applyFont="1" applyBorder="1" applyAlignment="1">
      <alignment horizontal="right" wrapText="1"/>
    </xf>
    <xf numFmtId="180" fontId="3" fillId="11" borderId="30" xfId="0" applyNumberFormat="1" applyFont="1" applyFill="1" applyBorder="1" applyAlignment="1">
      <alignment vertical="top"/>
    </xf>
    <xf numFmtId="180" fontId="1" fillId="2" borderId="16" xfId="0" applyNumberFormat="1" applyFont="1" applyFill="1" applyBorder="1" applyAlignment="1">
      <alignment horizontal="right" wrapText="1"/>
    </xf>
    <xf numFmtId="180" fontId="1" fillId="0" borderId="10" xfId="0" applyNumberFormat="1" applyFont="1" applyBorder="1" applyAlignment="1">
      <alignment horizontal="right" wrapText="1"/>
    </xf>
    <xf numFmtId="0" fontId="1" fillId="9" borderId="34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3" fillId="9" borderId="20" xfId="0" applyFont="1" applyFill="1" applyBorder="1"/>
    <xf numFmtId="0" fontId="1" fillId="9" borderId="59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9" borderId="61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9" borderId="60" xfId="0" applyFont="1" applyFill="1" applyBorder="1" applyAlignment="1">
      <alignment horizontal="center" wrapText="1"/>
    </xf>
    <xf numFmtId="0" fontId="2" fillId="0" borderId="62" xfId="0" applyFont="1" applyBorder="1" applyAlignment="1"/>
    <xf numFmtId="0" fontId="3" fillId="0" borderId="25" xfId="0" applyFont="1" applyBorder="1" applyAlignment="1">
      <alignment wrapText="1"/>
    </xf>
    <xf numFmtId="0" fontId="3" fillId="0" borderId="60" xfId="0" applyFont="1" applyBorder="1" applyAlignment="1">
      <alignment wrapText="1"/>
    </xf>
    <xf numFmtId="180" fontId="1" fillId="0" borderId="63" xfId="0" applyNumberFormat="1" applyFont="1" applyBorder="1" applyAlignment="1">
      <alignment horizontal="right" wrapText="1"/>
    </xf>
    <xf numFmtId="180" fontId="3" fillId="5" borderId="64" xfId="0" applyNumberFormat="1" applyFont="1" applyFill="1" applyBorder="1"/>
    <xf numFmtId="180" fontId="1" fillId="0" borderId="43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2" fillId="0" borderId="36" xfId="0" applyFont="1" applyBorder="1" applyAlignment="1"/>
    <xf numFmtId="0" fontId="2" fillId="0" borderId="37" xfId="0" applyFont="1" applyBorder="1" applyAlignment="1"/>
    <xf numFmtId="0" fontId="16" fillId="6" borderId="25" xfId="0" applyFont="1" applyFill="1" applyBorder="1" applyAlignment="1">
      <alignment horizontal="center"/>
    </xf>
    <xf numFmtId="0" fontId="16" fillId="5" borderId="11" xfId="0" applyFont="1" applyFill="1" applyBorder="1"/>
    <xf numFmtId="0" fontId="16" fillId="0" borderId="0" xfId="0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M11"/>
  <sheetViews>
    <sheetView tabSelected="1" workbookViewId="0">
      <selection activeCell="A1" sqref="A1"/>
    </sheetView>
  </sheetViews>
  <sheetFormatPr defaultColWidth="12.5714285714286" defaultRowHeight="15.75" customHeight="1"/>
  <cols>
    <col min="2" max="2" width="14.4285714285714" customWidth="1"/>
  </cols>
  <sheetData>
    <row r="2" customHeight="1" spans="2:13">
      <c r="B2" s="331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4" customHeight="1" spans="2:5">
      <c r="B4" s="332" t="s">
        <v>1</v>
      </c>
      <c r="C4" s="333" t="s">
        <v>2</v>
      </c>
      <c r="D4" s="334"/>
      <c r="E4" s="335"/>
    </row>
    <row r="5" customHeight="1" spans="2:5">
      <c r="B5" s="332" t="s">
        <v>3</v>
      </c>
      <c r="C5" s="333" t="s">
        <v>4</v>
      </c>
      <c r="D5" s="334"/>
      <c r="E5" s="335"/>
    </row>
    <row r="6" customHeight="1" spans="2:5">
      <c r="B6" s="332" t="s">
        <v>5</v>
      </c>
      <c r="C6" s="336" t="s">
        <v>6</v>
      </c>
      <c r="D6" s="334"/>
      <c r="E6" s="335"/>
    </row>
    <row r="7" customHeight="1" spans="2:5">
      <c r="B7" s="337"/>
      <c r="C7" s="333" t="s">
        <v>7</v>
      </c>
      <c r="D7" s="334"/>
      <c r="E7" s="335"/>
    </row>
    <row r="8" customHeight="1" spans="2:5">
      <c r="B8" s="332" t="s">
        <v>8</v>
      </c>
      <c r="C8" s="333" t="s">
        <v>9</v>
      </c>
      <c r="D8" s="334"/>
      <c r="E8" s="335"/>
    </row>
    <row r="11" customHeight="1" spans="2:2">
      <c r="B11" s="338" t="s">
        <v>10</v>
      </c>
    </row>
  </sheetData>
  <mergeCells count="6">
    <mergeCell ref="B2:M2"/>
    <mergeCell ref="C4:E4"/>
    <mergeCell ref="C5:E5"/>
    <mergeCell ref="C6:E6"/>
    <mergeCell ref="C7:E7"/>
    <mergeCell ref="C8:E8"/>
  </mergeCells>
  <pageMargins left="0" right="0" top="0" bottom="0" header="0" footer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1000"/>
  <sheetViews>
    <sheetView workbookViewId="0">
      <selection activeCell="J83" sqref="J83"/>
    </sheetView>
  </sheetViews>
  <sheetFormatPr defaultColWidth="12.5714285714286" defaultRowHeight="15.75" customHeight="1"/>
  <cols>
    <col min="2" max="2" width="63.4285714285714" customWidth="1"/>
    <col min="10" max="10" width="12.5714285714286" style="3"/>
    <col min="11" max="11" width="30.2857142857143" style="3" customWidth="1"/>
    <col min="12" max="12" width="37.8571428571429" style="3" customWidth="1"/>
    <col min="14" max="15" width="12.5714285714286" style="3"/>
    <col min="16" max="16" width="35.2857142857143" style="3" customWidth="1"/>
    <col min="17" max="18" width="12.5714285714286" style="3"/>
    <col min="19" max="19" width="42.8571428571429" style="3" customWidth="1"/>
    <col min="20" max="20" width="42" style="3" customWidth="1"/>
    <col min="21" max="21" width="31.1428571428571" customWidth="1"/>
    <col min="22" max="22" width="12.5714285714286" style="3"/>
    <col min="23" max="23" width="26" style="3" customWidth="1"/>
    <col min="24" max="24" width="35.4285714285714" style="3" customWidth="1"/>
    <col min="26" max="26" width="12.5714285714286" style="3"/>
    <col min="27" max="27" width="30.2857142857143" style="3" customWidth="1"/>
    <col min="28" max="34" width="12.5714285714286" style="3"/>
  </cols>
  <sheetData>
    <row r="1" ht="13.5" spans="1:25">
      <c r="A1" s="77" t="s">
        <v>11</v>
      </c>
      <c r="B1" s="75"/>
      <c r="C1" s="75"/>
      <c r="D1" s="75"/>
      <c r="E1" s="75"/>
      <c r="F1" s="75"/>
      <c r="G1" s="75"/>
      <c r="H1" s="3"/>
      <c r="I1" s="3"/>
      <c r="L1" s="3" t="s">
        <v>12</v>
      </c>
      <c r="M1" s="3"/>
      <c r="U1" s="3"/>
      <c r="Y1" s="3"/>
    </row>
    <row r="2" ht="13.5" spans="1:25">
      <c r="A2" s="238" t="s">
        <v>13</v>
      </c>
      <c r="B2" s="79"/>
      <c r="C2" s="79"/>
      <c r="D2" s="79"/>
      <c r="E2" s="79"/>
      <c r="F2" s="79"/>
      <c r="G2" s="80"/>
      <c r="H2" s="3"/>
      <c r="I2" s="3"/>
      <c r="L2" s="3" t="s">
        <v>14</v>
      </c>
      <c r="M2" s="3"/>
      <c r="U2" s="3"/>
      <c r="Y2" s="3"/>
    </row>
    <row r="3" ht="39" spans="1:25">
      <c r="A3" s="239" t="s">
        <v>15</v>
      </c>
      <c r="B3" s="240" t="s">
        <v>16</v>
      </c>
      <c r="C3" s="240" t="s">
        <v>17</v>
      </c>
      <c r="D3" s="240" t="s">
        <v>18</v>
      </c>
      <c r="E3" s="240" t="s">
        <v>19</v>
      </c>
      <c r="F3" s="240" t="s">
        <v>20</v>
      </c>
      <c r="G3" s="241" t="s">
        <v>21</v>
      </c>
      <c r="H3" s="3"/>
      <c r="I3" s="3"/>
      <c r="L3" s="3" t="s">
        <v>22</v>
      </c>
      <c r="M3" s="3"/>
      <c r="U3" s="3"/>
      <c r="Y3" s="3"/>
    </row>
    <row r="4" ht="13.5" spans="1:25">
      <c r="A4" s="190" t="s">
        <v>23</v>
      </c>
      <c r="B4" s="242" t="s">
        <v>24</v>
      </c>
      <c r="C4" s="243"/>
      <c r="D4" s="244">
        <f t="shared" ref="D4:F4" si="0">SUM(D5:D12)</f>
        <v>0</v>
      </c>
      <c r="E4" s="245">
        <f t="shared" si="0"/>
        <v>0</v>
      </c>
      <c r="F4" s="245">
        <f t="shared" si="0"/>
        <v>0</v>
      </c>
      <c r="G4" s="246">
        <f t="shared" ref="G4:G27" si="1">F4-E4</f>
        <v>0</v>
      </c>
      <c r="H4" s="3"/>
      <c r="I4" s="3"/>
      <c r="K4" s="3" t="s">
        <v>25</v>
      </c>
      <c r="L4" s="3" t="str">
        <f t="shared" ref="L4:L31" si="2">IF(C4="","",K4)</f>
        <v/>
      </c>
      <c r="M4" s="68" t="str">
        <f t="shared" ref="M4:M31" si="3">IF(C4="","",C4)</f>
        <v/>
      </c>
      <c r="N4" s="3" t="str">
        <f t="shared" ref="N4:N31" si="4">IF(C4="","",CONCATENATE("&lt;/",RIGHT(L4,LEN(L4)-9)))</f>
        <v/>
      </c>
      <c r="U4" s="3"/>
      <c r="Y4" s="3"/>
    </row>
    <row r="5" ht="13.5" spans="1:26">
      <c r="A5" s="197" t="s">
        <v>26</v>
      </c>
      <c r="B5" s="247" t="s">
        <v>27</v>
      </c>
      <c r="C5" s="248" t="str">
        <f t="shared" ref="C5:C12" si="5">IF(F5="","","AQUI")</f>
        <v/>
      </c>
      <c r="D5" s="249"/>
      <c r="E5" s="249"/>
      <c r="F5" s="249"/>
      <c r="G5" s="250">
        <f t="shared" si="1"/>
        <v>0</v>
      </c>
      <c r="H5" s="3"/>
      <c r="I5" s="3"/>
      <c r="K5" s="3" t="s">
        <v>28</v>
      </c>
      <c r="L5" s="3" t="str">
        <f t="shared" si="2"/>
        <v/>
      </c>
      <c r="M5" s="68" t="str">
        <f t="shared" si="3"/>
        <v/>
      </c>
      <c r="N5" s="3" t="str">
        <f t="shared" si="4"/>
        <v/>
      </c>
      <c r="P5" s="3" t="s">
        <v>29</v>
      </c>
      <c r="Q5" s="69" t="str">
        <f t="shared" ref="Q5:Q12" si="6">SUBSTITUTE(D5,",",".")</f>
        <v/>
      </c>
      <c r="R5" s="3" t="str">
        <f t="shared" ref="R5:R12" si="7">CONCATENATE("&lt;/",RIGHT(P5,LEN(P5)-9))</f>
        <v>&lt;/ostosTaxasContribuicoesMelhoriaPI&gt;</v>
      </c>
      <c r="T5" s="3" t="s">
        <v>30</v>
      </c>
      <c r="U5" s="69" t="str">
        <f t="shared" ref="U5:U12" si="8">SUBSTITUTE(E5,",",".")</f>
        <v/>
      </c>
      <c r="V5" s="3" t="str">
        <f t="shared" ref="V5:V12" si="9">CONCATENATE("&lt;/",RIGHT(T5,LEN(T5)-9))</f>
        <v>&lt;/ostosTaxasContribuicoesMelhoriaPA&gt;</v>
      </c>
      <c r="X5" s="3" t="s">
        <v>31</v>
      </c>
      <c r="Y5" s="69" t="str">
        <f t="shared" ref="Y5:Y12" si="10">SUBSTITUTE(F5,",",".")</f>
        <v/>
      </c>
      <c r="Z5" s="3" t="str">
        <f t="shared" ref="Z5:Z12" si="11">CONCATENATE("&lt;/",RIGHT(X5,LEN(X5)-9))</f>
        <v>&lt;/ostosTaxasContribuicoesMelhoriaRR&gt;</v>
      </c>
    </row>
    <row r="6" ht="13.5" spans="1:26">
      <c r="A6" s="251" t="s">
        <v>32</v>
      </c>
      <c r="B6" s="252" t="s">
        <v>33</v>
      </c>
      <c r="C6" s="253" t="str">
        <f t="shared" si="5"/>
        <v/>
      </c>
      <c r="D6" s="254"/>
      <c r="E6" s="254"/>
      <c r="F6" s="254"/>
      <c r="G6" s="255">
        <f t="shared" si="1"/>
        <v>0</v>
      </c>
      <c r="H6" s="3"/>
      <c r="I6" s="3"/>
      <c r="K6" s="3" t="s">
        <v>34</v>
      </c>
      <c r="L6" s="3" t="str">
        <f t="shared" si="2"/>
        <v/>
      </c>
      <c r="M6" s="68" t="str">
        <f t="shared" si="3"/>
        <v/>
      </c>
      <c r="N6" s="3" t="str">
        <f t="shared" si="4"/>
        <v/>
      </c>
      <c r="P6" s="3" t="s">
        <v>35</v>
      </c>
      <c r="Q6" s="69" t="str">
        <f t="shared" si="6"/>
        <v/>
      </c>
      <c r="R6" s="3" t="str">
        <f t="shared" si="7"/>
        <v>&lt;/valorReceitaContribuicaoPI&gt;</v>
      </c>
      <c r="T6" s="3" t="s">
        <v>36</v>
      </c>
      <c r="U6" s="69" t="str">
        <f t="shared" si="8"/>
        <v/>
      </c>
      <c r="V6" s="3" t="str">
        <f t="shared" si="9"/>
        <v>&lt;/valorReceitaContribuicaoPA&gt;</v>
      </c>
      <c r="X6" s="3" t="s">
        <v>37</v>
      </c>
      <c r="Y6" s="69" t="str">
        <f t="shared" si="10"/>
        <v/>
      </c>
      <c r="Z6" s="3" t="str">
        <f t="shared" si="11"/>
        <v>&lt;/valorReceitaContribuicaoRR&gt;</v>
      </c>
    </row>
    <row r="7" ht="13.5" spans="1:26">
      <c r="A7" s="256" t="s">
        <v>38</v>
      </c>
      <c r="B7" s="252" t="s">
        <v>39</v>
      </c>
      <c r="C7" s="253" t="str">
        <f t="shared" si="5"/>
        <v/>
      </c>
      <c r="D7" s="254"/>
      <c r="E7" s="254"/>
      <c r="F7" s="254"/>
      <c r="G7" s="255">
        <f t="shared" si="1"/>
        <v>0</v>
      </c>
      <c r="H7" s="3"/>
      <c r="I7" s="3"/>
      <c r="K7" s="3" t="s">
        <v>40</v>
      </c>
      <c r="L7" s="3" t="str">
        <f t="shared" si="2"/>
        <v/>
      </c>
      <c r="M7" s="68" t="str">
        <f t="shared" si="3"/>
        <v/>
      </c>
      <c r="N7" s="3" t="str">
        <f t="shared" si="4"/>
        <v/>
      </c>
      <c r="P7" s="3" t="s">
        <v>41</v>
      </c>
      <c r="Q7" s="69" t="str">
        <f t="shared" si="6"/>
        <v/>
      </c>
      <c r="R7" s="3" t="str">
        <f t="shared" si="7"/>
        <v>&lt;/valorReceitaPatrimonialPI&gt;</v>
      </c>
      <c r="T7" s="3" t="s">
        <v>42</v>
      </c>
      <c r="U7" s="69" t="str">
        <f t="shared" si="8"/>
        <v/>
      </c>
      <c r="V7" s="3" t="str">
        <f t="shared" si="9"/>
        <v>&lt;/valorReceitaPatrimonialPA&gt;</v>
      </c>
      <c r="X7" s="3" t="s">
        <v>43</v>
      </c>
      <c r="Y7" s="69" t="str">
        <f t="shared" si="10"/>
        <v/>
      </c>
      <c r="Z7" s="3" t="str">
        <f t="shared" si="11"/>
        <v>&lt;/valorReceitaPatrimonialRR&gt;</v>
      </c>
    </row>
    <row r="8" ht="13.5" spans="1:26">
      <c r="A8" s="251" t="s">
        <v>44</v>
      </c>
      <c r="B8" s="252" t="s">
        <v>45</v>
      </c>
      <c r="C8" s="253" t="str">
        <f t="shared" si="5"/>
        <v/>
      </c>
      <c r="D8" s="257"/>
      <c r="E8" s="257"/>
      <c r="F8" s="257"/>
      <c r="G8" s="255">
        <f t="shared" si="1"/>
        <v>0</v>
      </c>
      <c r="H8" s="3"/>
      <c r="I8" s="3"/>
      <c r="K8" s="3" t="s">
        <v>46</v>
      </c>
      <c r="L8" s="3" t="str">
        <f t="shared" si="2"/>
        <v/>
      </c>
      <c r="M8" s="68" t="str">
        <f t="shared" si="3"/>
        <v/>
      </c>
      <c r="N8" s="3" t="str">
        <f t="shared" si="4"/>
        <v/>
      </c>
      <c r="P8" s="3" t="s">
        <v>47</v>
      </c>
      <c r="Q8" s="69" t="str">
        <f t="shared" si="6"/>
        <v/>
      </c>
      <c r="R8" s="3" t="str">
        <f t="shared" si="7"/>
        <v>&lt;/valorReceitaAgropecuariaPI&gt;</v>
      </c>
      <c r="T8" s="3" t="s">
        <v>48</v>
      </c>
      <c r="U8" s="69" t="str">
        <f t="shared" si="8"/>
        <v/>
      </c>
      <c r="V8" s="3" t="str">
        <f t="shared" si="9"/>
        <v>&lt;/valorReceitaAgropecuariaPA&gt;</v>
      </c>
      <c r="X8" s="3" t="s">
        <v>49</v>
      </c>
      <c r="Y8" s="69" t="str">
        <f t="shared" si="10"/>
        <v/>
      </c>
      <c r="Z8" s="3" t="str">
        <f t="shared" si="11"/>
        <v>&lt;/valorReceitaAgropecuariaRR&gt;</v>
      </c>
    </row>
    <row r="9" ht="13.5" spans="1:26">
      <c r="A9" s="251" t="s">
        <v>50</v>
      </c>
      <c r="B9" s="252" t="s">
        <v>51</v>
      </c>
      <c r="C9" s="253" t="str">
        <f t="shared" si="5"/>
        <v/>
      </c>
      <c r="D9" s="254"/>
      <c r="E9" s="254"/>
      <c r="F9" s="254"/>
      <c r="G9" s="255">
        <f t="shared" si="1"/>
        <v>0</v>
      </c>
      <c r="H9" s="3"/>
      <c r="I9" s="3"/>
      <c r="K9" s="3" t="s">
        <v>52</v>
      </c>
      <c r="L9" s="3" t="str">
        <f t="shared" si="2"/>
        <v/>
      </c>
      <c r="M9" s="68" t="str">
        <f t="shared" si="3"/>
        <v/>
      </c>
      <c r="N9" s="3" t="str">
        <f t="shared" si="4"/>
        <v/>
      </c>
      <c r="P9" s="3" t="s">
        <v>53</v>
      </c>
      <c r="Q9" s="69" t="str">
        <f t="shared" si="6"/>
        <v/>
      </c>
      <c r="R9" s="3" t="str">
        <f t="shared" si="7"/>
        <v>&lt;/valorReceitaIndustrialPI&gt;</v>
      </c>
      <c r="T9" s="3" t="s">
        <v>54</v>
      </c>
      <c r="U9" s="69" t="str">
        <f t="shared" si="8"/>
        <v/>
      </c>
      <c r="V9" s="3" t="str">
        <f t="shared" si="9"/>
        <v>&lt;/valorReceitaIndustrialPA&gt;</v>
      </c>
      <c r="X9" s="3" t="s">
        <v>55</v>
      </c>
      <c r="Y9" s="69" t="str">
        <f t="shared" si="10"/>
        <v/>
      </c>
      <c r="Z9" s="3" t="str">
        <f t="shared" si="11"/>
        <v>&lt;/valorReceitaIndustrialRR&gt;</v>
      </c>
    </row>
    <row r="10" ht="13.5" spans="1:26">
      <c r="A10" s="256" t="s">
        <v>56</v>
      </c>
      <c r="B10" s="252" t="s">
        <v>57</v>
      </c>
      <c r="C10" s="253" t="str">
        <f t="shared" si="5"/>
        <v/>
      </c>
      <c r="D10" s="254"/>
      <c r="E10" s="254"/>
      <c r="F10" s="254"/>
      <c r="G10" s="255">
        <f t="shared" si="1"/>
        <v>0</v>
      </c>
      <c r="H10" s="3"/>
      <c r="I10" s="3"/>
      <c r="K10" s="3" t="s">
        <v>58</v>
      </c>
      <c r="L10" s="3" t="str">
        <f t="shared" si="2"/>
        <v/>
      </c>
      <c r="M10" s="68" t="str">
        <f t="shared" si="3"/>
        <v/>
      </c>
      <c r="N10" s="3" t="str">
        <f t="shared" si="4"/>
        <v/>
      </c>
      <c r="P10" s="3" t="s">
        <v>59</v>
      </c>
      <c r="Q10" s="69" t="str">
        <f t="shared" si="6"/>
        <v/>
      </c>
      <c r="R10" s="3" t="str">
        <f t="shared" si="7"/>
        <v>&lt;/valorReceitaServicosPI&gt;</v>
      </c>
      <c r="T10" s="3" t="s">
        <v>60</v>
      </c>
      <c r="U10" s="69" t="str">
        <f t="shared" si="8"/>
        <v/>
      </c>
      <c r="V10" s="3" t="str">
        <f t="shared" si="9"/>
        <v>&lt;/valorReceitaServicosPA&gt;</v>
      </c>
      <c r="X10" s="3" t="s">
        <v>61</v>
      </c>
      <c r="Y10" s="69" t="str">
        <f t="shared" si="10"/>
        <v/>
      </c>
      <c r="Z10" s="3" t="str">
        <f t="shared" si="11"/>
        <v>&lt;/valorReceitaServicosRR&gt;</v>
      </c>
    </row>
    <row r="11" ht="13.5" spans="1:26">
      <c r="A11" s="251" t="s">
        <v>62</v>
      </c>
      <c r="B11" s="252" t="s">
        <v>63</v>
      </c>
      <c r="C11" s="253" t="str">
        <f t="shared" si="5"/>
        <v/>
      </c>
      <c r="D11" s="257"/>
      <c r="E11" s="257"/>
      <c r="F11" s="257"/>
      <c r="G11" s="255">
        <f t="shared" si="1"/>
        <v>0</v>
      </c>
      <c r="H11" s="3"/>
      <c r="I11" s="3"/>
      <c r="K11" s="3" t="s">
        <v>64</v>
      </c>
      <c r="L11" s="3" t="str">
        <f t="shared" si="2"/>
        <v/>
      </c>
      <c r="M11" s="68" t="str">
        <f t="shared" si="3"/>
        <v/>
      </c>
      <c r="N11" s="3" t="str">
        <f t="shared" si="4"/>
        <v/>
      </c>
      <c r="P11" s="3" t="s">
        <v>65</v>
      </c>
      <c r="Q11" s="69" t="str">
        <f t="shared" si="6"/>
        <v/>
      </c>
      <c r="R11" s="3" t="str">
        <f t="shared" si="7"/>
        <v>&lt;/valorTransfereciasCorrentesPI&gt;</v>
      </c>
      <c r="T11" s="3" t="s">
        <v>66</v>
      </c>
      <c r="U11" s="69" t="str">
        <f t="shared" si="8"/>
        <v/>
      </c>
      <c r="V11" s="3" t="str">
        <f t="shared" si="9"/>
        <v>&lt;/valorTransfereciasCorrentesPA&gt;</v>
      </c>
      <c r="X11" s="3" t="s">
        <v>67</v>
      </c>
      <c r="Y11" s="69" t="str">
        <f t="shared" si="10"/>
        <v/>
      </c>
      <c r="Z11" s="3" t="str">
        <f t="shared" si="11"/>
        <v>&lt;/valorTransfereciasCorrentesRR&gt;</v>
      </c>
    </row>
    <row r="12" ht="13.5" spans="1:26">
      <c r="A12" s="258" t="s">
        <v>68</v>
      </c>
      <c r="B12" s="259" t="s">
        <v>69</v>
      </c>
      <c r="C12" s="253" t="str">
        <f t="shared" si="5"/>
        <v/>
      </c>
      <c r="D12" s="257"/>
      <c r="E12" s="257"/>
      <c r="F12" s="257"/>
      <c r="G12" s="260">
        <f t="shared" si="1"/>
        <v>0</v>
      </c>
      <c r="H12" s="3"/>
      <c r="I12" s="3"/>
      <c r="K12" s="3" t="s">
        <v>70</v>
      </c>
      <c r="L12" s="3" t="str">
        <f t="shared" si="2"/>
        <v/>
      </c>
      <c r="M12" s="68" t="str">
        <f t="shared" si="3"/>
        <v/>
      </c>
      <c r="N12" s="3" t="str">
        <f t="shared" si="4"/>
        <v/>
      </c>
      <c r="P12" s="3" t="s">
        <v>71</v>
      </c>
      <c r="Q12" s="69" t="str">
        <f t="shared" si="6"/>
        <v/>
      </c>
      <c r="R12" s="3" t="str">
        <f t="shared" si="7"/>
        <v>&lt;/valorOutrasReceitasCorrentesPI&gt;</v>
      </c>
      <c r="T12" s="3" t="s">
        <v>72</v>
      </c>
      <c r="U12" s="69" t="str">
        <f t="shared" si="8"/>
        <v/>
      </c>
      <c r="V12" s="3" t="str">
        <f t="shared" si="9"/>
        <v>&lt;/valorOutrasReceitasCorrentesPA&gt;</v>
      </c>
      <c r="X12" s="3" t="s">
        <v>73</v>
      </c>
      <c r="Y12" s="69" t="str">
        <f t="shared" si="10"/>
        <v/>
      </c>
      <c r="Z12" s="3" t="str">
        <f t="shared" si="11"/>
        <v>&lt;/valorOutrasReceitasCorrentesRR&gt;</v>
      </c>
    </row>
    <row r="13" ht="13.5" spans="1:25">
      <c r="A13" s="217" t="s">
        <v>74</v>
      </c>
      <c r="B13" s="261" t="s">
        <v>75</v>
      </c>
      <c r="C13" s="243"/>
      <c r="D13" s="262">
        <f t="shared" ref="D13:F13" si="12">SUM(D14:D18)</f>
        <v>0</v>
      </c>
      <c r="E13" s="262">
        <f t="shared" si="12"/>
        <v>0</v>
      </c>
      <c r="F13" s="262">
        <f t="shared" si="12"/>
        <v>0</v>
      </c>
      <c r="G13" s="263">
        <f t="shared" si="1"/>
        <v>0</v>
      </c>
      <c r="H13" s="3"/>
      <c r="I13" s="3"/>
      <c r="K13" s="3" t="s">
        <v>76</v>
      </c>
      <c r="L13" s="3" t="str">
        <f t="shared" si="2"/>
        <v/>
      </c>
      <c r="M13" s="68" t="str">
        <f t="shared" si="3"/>
        <v/>
      </c>
      <c r="N13" s="3" t="str">
        <f t="shared" si="4"/>
        <v/>
      </c>
      <c r="U13" s="3"/>
      <c r="Y13" s="3"/>
    </row>
    <row r="14" ht="13.5" spans="1:26">
      <c r="A14" s="61" t="s">
        <v>77</v>
      </c>
      <c r="B14" s="94" t="s">
        <v>78</v>
      </c>
      <c r="C14" s="264" t="str">
        <f t="shared" ref="C14:C18" si="13">IF(F14="","","AQUI")</f>
        <v/>
      </c>
      <c r="D14" s="265"/>
      <c r="E14" s="265"/>
      <c r="F14" s="265"/>
      <c r="G14" s="255">
        <f t="shared" si="1"/>
        <v>0</v>
      </c>
      <c r="H14" s="3"/>
      <c r="I14" s="3"/>
      <c r="K14" s="3" t="s">
        <v>79</v>
      </c>
      <c r="L14" s="3" t="str">
        <f t="shared" si="2"/>
        <v/>
      </c>
      <c r="M14" s="68" t="str">
        <f t="shared" si="3"/>
        <v/>
      </c>
      <c r="N14" s="3" t="str">
        <f t="shared" si="4"/>
        <v/>
      </c>
      <c r="P14" s="3" t="s">
        <v>80</v>
      </c>
      <c r="Q14" s="69" t="str">
        <f t="shared" ref="Q14:Q18" si="14">SUBSTITUTE(D14,",",".")</f>
        <v/>
      </c>
      <c r="R14" s="3" t="str">
        <f t="shared" ref="R14:R18" si="15">CONCATENATE("&lt;/",RIGHT(P14,LEN(P14)-9))</f>
        <v>&lt;/valorReceitaOperacaoCreditoPI&gt;</v>
      </c>
      <c r="T14" s="3" t="s">
        <v>81</v>
      </c>
      <c r="U14" s="69" t="str">
        <f t="shared" ref="U14:U18" si="16">SUBSTITUTE(E14,",",".")</f>
        <v/>
      </c>
      <c r="V14" s="3" t="str">
        <f t="shared" ref="V14:V18" si="17">CONCATENATE("&lt;/",RIGHT(T14,LEN(T14)-9))</f>
        <v>&lt;/valorReceitaOperacaoCreditoPA&gt;</v>
      </c>
      <c r="X14" s="3" t="s">
        <v>82</v>
      </c>
      <c r="Y14" s="69" t="str">
        <f t="shared" ref="Y14:Y18" si="18">SUBSTITUTE(F14,",",".")</f>
        <v/>
      </c>
      <c r="Z14" s="3" t="str">
        <f t="shared" ref="Z14:Z18" si="19">CONCATENATE("&lt;/",RIGHT(X14,LEN(X14)-9))</f>
        <v>&lt;/valorReceitaOperacaoCreditoRR&gt;</v>
      </c>
    </row>
    <row r="15" ht="13.5" spans="1:26">
      <c r="A15" s="61" t="s">
        <v>83</v>
      </c>
      <c r="B15" s="94" t="s">
        <v>84</v>
      </c>
      <c r="C15" s="264" t="str">
        <f t="shared" si="13"/>
        <v/>
      </c>
      <c r="D15" s="254"/>
      <c r="E15" s="254"/>
      <c r="F15" s="254"/>
      <c r="G15" s="255">
        <f t="shared" si="1"/>
        <v>0</v>
      </c>
      <c r="H15" s="3"/>
      <c r="I15" s="3"/>
      <c r="K15" s="3" t="s">
        <v>85</v>
      </c>
      <c r="L15" s="3" t="str">
        <f t="shared" si="2"/>
        <v/>
      </c>
      <c r="M15" s="68" t="str">
        <f t="shared" si="3"/>
        <v/>
      </c>
      <c r="N15" s="3" t="str">
        <f t="shared" si="4"/>
        <v/>
      </c>
      <c r="P15" s="3" t="s">
        <v>86</v>
      </c>
      <c r="Q15" s="69" t="str">
        <f t="shared" si="14"/>
        <v/>
      </c>
      <c r="R15" s="3" t="str">
        <f t="shared" si="15"/>
        <v>&lt;/valorReceitaAlienacaoBensPI&gt;</v>
      </c>
      <c r="T15" s="3" t="s">
        <v>87</v>
      </c>
      <c r="U15" s="69" t="str">
        <f t="shared" si="16"/>
        <v/>
      </c>
      <c r="V15" s="3" t="str">
        <f t="shared" si="17"/>
        <v>&lt;/valorReceitaAlienacaoBensPA&gt;</v>
      </c>
      <c r="X15" s="3" t="s">
        <v>88</v>
      </c>
      <c r="Y15" s="69" t="str">
        <f t="shared" si="18"/>
        <v/>
      </c>
      <c r="Z15" s="3" t="str">
        <f t="shared" si="19"/>
        <v>&lt;/valorReceitaAlienacaoBensRR&gt;</v>
      </c>
    </row>
    <row r="16" ht="13.5" spans="1:26">
      <c r="A16" s="58" t="s">
        <v>89</v>
      </c>
      <c r="B16" s="94" t="s">
        <v>90</v>
      </c>
      <c r="C16" s="264" t="str">
        <f t="shared" si="13"/>
        <v/>
      </c>
      <c r="D16" s="254"/>
      <c r="E16" s="254"/>
      <c r="F16" s="254"/>
      <c r="G16" s="255">
        <f t="shared" si="1"/>
        <v>0</v>
      </c>
      <c r="H16" s="3"/>
      <c r="I16" s="3"/>
      <c r="K16" s="3" t="s">
        <v>91</v>
      </c>
      <c r="L16" s="3" t="str">
        <f t="shared" si="2"/>
        <v/>
      </c>
      <c r="M16" s="68" t="str">
        <f t="shared" si="3"/>
        <v/>
      </c>
      <c r="N16" s="3" t="str">
        <f t="shared" si="4"/>
        <v/>
      </c>
      <c r="P16" s="3" t="s">
        <v>92</v>
      </c>
      <c r="Q16" s="69" t="str">
        <f t="shared" si="14"/>
        <v/>
      </c>
      <c r="R16" s="3" t="str">
        <f t="shared" si="15"/>
        <v>&lt;/valorReceitaAmortizacoesEmprestimosPI&gt;</v>
      </c>
      <c r="T16" s="3" t="s">
        <v>93</v>
      </c>
      <c r="U16" s="69" t="str">
        <f t="shared" si="16"/>
        <v/>
      </c>
      <c r="V16" s="3" t="str">
        <f t="shared" si="17"/>
        <v>&lt;/valorReceitaAmortizacoesEmprestimosPA&gt;</v>
      </c>
      <c r="X16" s="3" t="s">
        <v>94</v>
      </c>
      <c r="Y16" s="69" t="str">
        <f t="shared" si="18"/>
        <v/>
      </c>
      <c r="Z16" s="3" t="str">
        <f t="shared" si="19"/>
        <v>&lt;/valorReceitaAmortizacoesEmprestimosRR&gt;</v>
      </c>
    </row>
    <row r="17" ht="13.5" spans="1:26">
      <c r="A17" s="61" t="s">
        <v>95</v>
      </c>
      <c r="B17" s="94" t="s">
        <v>96</v>
      </c>
      <c r="C17" s="264" t="str">
        <f t="shared" si="13"/>
        <v/>
      </c>
      <c r="D17" s="266"/>
      <c r="E17" s="266"/>
      <c r="F17" s="266"/>
      <c r="G17" s="255">
        <f t="shared" si="1"/>
        <v>0</v>
      </c>
      <c r="H17" s="3"/>
      <c r="I17" s="3"/>
      <c r="K17" s="3" t="s">
        <v>97</v>
      </c>
      <c r="L17" s="3" t="str">
        <f t="shared" si="2"/>
        <v/>
      </c>
      <c r="M17" s="68" t="str">
        <f t="shared" si="3"/>
        <v/>
      </c>
      <c r="N17" s="3" t="str">
        <f t="shared" si="4"/>
        <v/>
      </c>
      <c r="P17" s="3" t="s">
        <v>98</v>
      </c>
      <c r="Q17" s="69" t="str">
        <f t="shared" si="14"/>
        <v/>
      </c>
      <c r="R17" s="3" t="str">
        <f t="shared" si="15"/>
        <v>&lt;/valorTransfereciasCapitalPI&gt;</v>
      </c>
      <c r="T17" s="3" t="s">
        <v>99</v>
      </c>
      <c r="U17" s="69" t="str">
        <f t="shared" si="16"/>
        <v/>
      </c>
      <c r="V17" s="3" t="str">
        <f t="shared" si="17"/>
        <v>&lt;/valorTransfereciasCapitalPA&gt;</v>
      </c>
      <c r="X17" s="3" t="s">
        <v>100</v>
      </c>
      <c r="Y17" s="69" t="str">
        <f t="shared" si="18"/>
        <v/>
      </c>
      <c r="Z17" s="3" t="str">
        <f t="shared" si="19"/>
        <v>&lt;/valorTransfereciasCapitalRR&gt;</v>
      </c>
    </row>
    <row r="18" ht="13.5" spans="1:26">
      <c r="A18" s="65" t="s">
        <v>101</v>
      </c>
      <c r="B18" s="267" t="s">
        <v>102</v>
      </c>
      <c r="C18" s="264" t="str">
        <f t="shared" si="13"/>
        <v/>
      </c>
      <c r="D18" s="265"/>
      <c r="E18" s="265"/>
      <c r="F18" s="265"/>
      <c r="G18" s="260">
        <f t="shared" si="1"/>
        <v>0</v>
      </c>
      <c r="H18" s="3"/>
      <c r="I18" s="3"/>
      <c r="K18" s="3" t="s">
        <v>103</v>
      </c>
      <c r="L18" s="3" t="str">
        <f t="shared" si="2"/>
        <v/>
      </c>
      <c r="M18" s="68" t="str">
        <f t="shared" si="3"/>
        <v/>
      </c>
      <c r="N18" s="3" t="str">
        <f t="shared" si="4"/>
        <v/>
      </c>
      <c r="P18" s="3" t="s">
        <v>104</v>
      </c>
      <c r="Q18" s="69" t="str">
        <f t="shared" si="14"/>
        <v/>
      </c>
      <c r="R18" s="3" t="str">
        <f t="shared" si="15"/>
        <v>&lt;/valorOutrasReceitasCapitalPI&gt;</v>
      </c>
      <c r="T18" s="3" t="s">
        <v>105</v>
      </c>
      <c r="U18" s="69" t="str">
        <f t="shared" si="16"/>
        <v/>
      </c>
      <c r="V18" s="3" t="str">
        <f t="shared" si="17"/>
        <v>&lt;/valorOutrasReceitasCapitalPA&gt;</v>
      </c>
      <c r="X18" s="3" t="s">
        <v>106</v>
      </c>
      <c r="Y18" s="69" t="str">
        <f t="shared" si="18"/>
        <v/>
      </c>
      <c r="Z18" s="3" t="str">
        <f t="shared" si="19"/>
        <v>&lt;/valorOutrasReceitasCapitalRR&gt;</v>
      </c>
    </row>
    <row r="19" ht="13.5" spans="1:25">
      <c r="A19" s="268" t="s">
        <v>107</v>
      </c>
      <c r="B19" s="269" t="s">
        <v>108</v>
      </c>
      <c r="C19" s="243"/>
      <c r="D19" s="270">
        <f t="shared" ref="D19:F19" si="20">D4+D13</f>
        <v>0</v>
      </c>
      <c r="E19" s="270">
        <f t="shared" si="20"/>
        <v>0</v>
      </c>
      <c r="F19" s="270">
        <f t="shared" si="20"/>
        <v>0</v>
      </c>
      <c r="G19" s="271">
        <f t="shared" si="1"/>
        <v>0</v>
      </c>
      <c r="H19" s="3"/>
      <c r="I19" s="3"/>
      <c r="K19" s="3" t="s">
        <v>109</v>
      </c>
      <c r="L19" s="3" t="str">
        <f t="shared" si="2"/>
        <v/>
      </c>
      <c r="M19" s="68" t="str">
        <f t="shared" si="3"/>
        <v/>
      </c>
      <c r="N19" s="3" t="str">
        <f t="shared" si="4"/>
        <v/>
      </c>
      <c r="U19" s="3"/>
      <c r="Y19" s="3"/>
    </row>
    <row r="20" ht="13.5" spans="1:25">
      <c r="A20" s="194" t="s">
        <v>110</v>
      </c>
      <c r="B20" s="272" t="s">
        <v>111</v>
      </c>
      <c r="C20" s="243"/>
      <c r="D20" s="273">
        <f t="shared" ref="D20:E20" si="21">D21+D24</f>
        <v>0</v>
      </c>
      <c r="E20" s="273">
        <f t="shared" si="21"/>
        <v>0</v>
      </c>
      <c r="F20" s="273">
        <v>0</v>
      </c>
      <c r="G20" s="255">
        <f t="shared" si="1"/>
        <v>0</v>
      </c>
      <c r="H20" s="3"/>
      <c r="I20" s="3"/>
      <c r="K20" s="3" t="s">
        <v>112</v>
      </c>
      <c r="L20" s="3" t="str">
        <f t="shared" si="2"/>
        <v/>
      </c>
      <c r="M20" s="68" t="str">
        <f t="shared" si="3"/>
        <v/>
      </c>
      <c r="N20" s="3" t="str">
        <f t="shared" si="4"/>
        <v/>
      </c>
      <c r="U20" s="3"/>
      <c r="Y20" s="3"/>
    </row>
    <row r="21" ht="13.5" spans="1:25">
      <c r="A21" s="217" t="s">
        <v>113</v>
      </c>
      <c r="B21" s="272" t="s">
        <v>114</v>
      </c>
      <c r="C21" s="243"/>
      <c r="D21" s="273">
        <f t="shared" ref="D21:E21" si="22">D22+D23</f>
        <v>0</v>
      </c>
      <c r="E21" s="273">
        <f t="shared" si="22"/>
        <v>0</v>
      </c>
      <c r="F21" s="273">
        <v>0</v>
      </c>
      <c r="G21" s="255">
        <f t="shared" si="1"/>
        <v>0</v>
      </c>
      <c r="H21" s="3"/>
      <c r="I21" s="3"/>
      <c r="K21" s="3" t="s">
        <v>115</v>
      </c>
      <c r="L21" s="3" t="str">
        <f t="shared" si="2"/>
        <v/>
      </c>
      <c r="M21" s="68" t="str">
        <f t="shared" si="3"/>
        <v/>
      </c>
      <c r="N21" s="3" t="str">
        <f t="shared" si="4"/>
        <v/>
      </c>
      <c r="U21" s="3"/>
      <c r="Y21" s="3"/>
    </row>
    <row r="22" ht="13.5" spans="1:26">
      <c r="A22" s="61" t="s">
        <v>116</v>
      </c>
      <c r="B22" s="94" t="s">
        <v>117</v>
      </c>
      <c r="C22" s="243"/>
      <c r="D22" s="265">
        <v>0</v>
      </c>
      <c r="E22" s="265">
        <v>0</v>
      </c>
      <c r="F22" s="265">
        <v>0</v>
      </c>
      <c r="G22" s="274">
        <f t="shared" si="1"/>
        <v>0</v>
      </c>
      <c r="H22" s="3"/>
      <c r="I22" s="3"/>
      <c r="K22" s="3" t="s">
        <v>118</v>
      </c>
      <c r="L22" s="3" t="str">
        <f t="shared" si="2"/>
        <v/>
      </c>
      <c r="M22" s="68" t="str">
        <f t="shared" si="3"/>
        <v/>
      </c>
      <c r="N22" s="3" t="str">
        <f t="shared" si="4"/>
        <v/>
      </c>
      <c r="P22" s="3" t="s">
        <v>119</v>
      </c>
      <c r="Q22" s="69" t="str">
        <f t="shared" ref="Q22:Q23" si="23">SUBSTITUTE(D22,",",".")</f>
        <v>0</v>
      </c>
      <c r="R22" s="3" t="str">
        <f t="shared" ref="R22:R23" si="24">CONCATENATE("&lt;/",RIGHT(P22,LEN(P22)-9))</f>
        <v>&lt;/valorOperacoesCreditoInternasMobiliariaPI&gt;</v>
      </c>
      <c r="T22" s="3" t="s">
        <v>120</v>
      </c>
      <c r="U22" s="69" t="str">
        <f t="shared" ref="U22:U23" si="25">SUBSTITUTE(E22,",",".")</f>
        <v>0</v>
      </c>
      <c r="V22" s="3" t="str">
        <f t="shared" ref="V22:V23" si="26">CONCATENATE("&lt;/",RIGHT(T22,LEN(T22)-9))</f>
        <v>&lt;/valorOperacoesCreditoInternasMobiliariaPA&gt;</v>
      </c>
      <c r="X22" s="3" t="s">
        <v>121</v>
      </c>
      <c r="Y22" s="69" t="str">
        <f t="shared" ref="Y22:Y23" si="27">SUBSTITUTE(F22,",",".")</f>
        <v>0</v>
      </c>
      <c r="Z22" s="3" t="str">
        <f t="shared" ref="Z22:Z23" si="28">CONCATENATE("&lt;/",RIGHT(X22,LEN(X22)-9))</f>
        <v>&lt;/valorOperacoesCreditoInternasMobiliariaRR&gt;</v>
      </c>
    </row>
    <row r="23" ht="13.5" spans="1:26">
      <c r="A23" s="61" t="s">
        <v>122</v>
      </c>
      <c r="B23" s="94" t="s">
        <v>123</v>
      </c>
      <c r="C23" s="243"/>
      <c r="D23" s="265">
        <v>0</v>
      </c>
      <c r="E23" s="265">
        <v>0</v>
      </c>
      <c r="F23" s="265">
        <v>0</v>
      </c>
      <c r="G23" s="274">
        <f t="shared" si="1"/>
        <v>0</v>
      </c>
      <c r="H23" s="3"/>
      <c r="I23" s="3"/>
      <c r="K23" s="3" t="s">
        <v>124</v>
      </c>
      <c r="L23" s="3" t="str">
        <f t="shared" si="2"/>
        <v/>
      </c>
      <c r="M23" s="68" t="str">
        <f t="shared" si="3"/>
        <v/>
      </c>
      <c r="N23" s="3" t="str">
        <f t="shared" si="4"/>
        <v/>
      </c>
      <c r="P23" s="3" t="s">
        <v>125</v>
      </c>
      <c r="Q23" s="69" t="str">
        <f t="shared" si="23"/>
        <v>0</v>
      </c>
      <c r="R23" s="3" t="str">
        <f t="shared" si="24"/>
        <v>&lt;/valorOperacoesCreditoInternasContratualPI&gt;</v>
      </c>
      <c r="T23" s="3" t="s">
        <v>126</v>
      </c>
      <c r="U23" s="69" t="str">
        <f t="shared" si="25"/>
        <v>0</v>
      </c>
      <c r="V23" s="3" t="str">
        <f t="shared" si="26"/>
        <v>&lt;/valorOperacoesCreditoInternasContratualPA&gt;</v>
      </c>
      <c r="X23" s="3" t="s">
        <v>127</v>
      </c>
      <c r="Y23" s="69" t="str">
        <f t="shared" si="27"/>
        <v>0</v>
      </c>
      <c r="Z23" s="3" t="str">
        <f t="shared" si="28"/>
        <v>&lt;/valorOperacoesCreditoInternasContratualRR&gt;</v>
      </c>
    </row>
    <row r="24" ht="13.5" spans="1:25">
      <c r="A24" s="217" t="s">
        <v>128</v>
      </c>
      <c r="B24" s="272" t="s">
        <v>129</v>
      </c>
      <c r="C24" s="243"/>
      <c r="D24" s="273">
        <f t="shared" ref="D24:E24" si="29">D25+D26</f>
        <v>0</v>
      </c>
      <c r="E24" s="273">
        <f t="shared" si="29"/>
        <v>0</v>
      </c>
      <c r="F24" s="273">
        <v>0</v>
      </c>
      <c r="G24" s="255">
        <f t="shared" si="1"/>
        <v>0</v>
      </c>
      <c r="H24" s="3"/>
      <c r="I24" s="3"/>
      <c r="K24" s="3" t="s">
        <v>130</v>
      </c>
      <c r="L24" s="3" t="str">
        <f t="shared" si="2"/>
        <v/>
      </c>
      <c r="M24" s="68" t="str">
        <f t="shared" si="3"/>
        <v/>
      </c>
      <c r="N24" s="3" t="str">
        <f t="shared" si="4"/>
        <v/>
      </c>
      <c r="U24" s="3"/>
      <c r="Y24" s="3"/>
    </row>
    <row r="25" ht="13.5" spans="1:26">
      <c r="A25" s="61" t="s">
        <v>131</v>
      </c>
      <c r="B25" s="94" t="s">
        <v>117</v>
      </c>
      <c r="C25" s="243"/>
      <c r="D25" s="265">
        <v>0</v>
      </c>
      <c r="E25" s="265">
        <v>0</v>
      </c>
      <c r="F25" s="265">
        <v>0</v>
      </c>
      <c r="G25" s="274">
        <f t="shared" si="1"/>
        <v>0</v>
      </c>
      <c r="H25" s="3"/>
      <c r="I25" s="3"/>
      <c r="K25" s="3" t="s">
        <v>132</v>
      </c>
      <c r="L25" s="3" t="str">
        <f t="shared" si="2"/>
        <v/>
      </c>
      <c r="M25" s="68" t="str">
        <f t="shared" si="3"/>
        <v/>
      </c>
      <c r="N25" s="3" t="str">
        <f t="shared" si="4"/>
        <v/>
      </c>
      <c r="P25" s="3" t="s">
        <v>133</v>
      </c>
      <c r="Q25" s="69" t="str">
        <f t="shared" ref="Q25:Q26" si="30">SUBSTITUTE(D25,",",".")</f>
        <v>0</v>
      </c>
      <c r="R25" s="3" t="str">
        <f t="shared" ref="R25:R26" si="31">CONCATENATE("&lt;/",RIGHT(P25,LEN(P25)-9))</f>
        <v>&lt;/valorOperacoesCreditoExternasMobiliariaPI&gt;</v>
      </c>
      <c r="T25" s="3" t="s">
        <v>134</v>
      </c>
      <c r="U25" s="69" t="str">
        <f t="shared" ref="U25:U26" si="32">SUBSTITUTE(E25,",",".")</f>
        <v>0</v>
      </c>
      <c r="V25" s="3" t="str">
        <f t="shared" ref="V25:V26" si="33">CONCATENATE("&lt;/",RIGHT(T25,LEN(T25)-9))</f>
        <v>&lt;/valorOperacoesCreditoExternasMobiliariaPA&gt;</v>
      </c>
      <c r="X25" s="3" t="s">
        <v>135</v>
      </c>
      <c r="Y25" s="69" t="str">
        <f t="shared" ref="Y25:Y26" si="34">SUBSTITUTE(F25,",",".")</f>
        <v>0</v>
      </c>
      <c r="Z25" s="3" t="str">
        <f t="shared" ref="Z25:Z26" si="35">CONCATENATE("&lt;/",RIGHT(X25,LEN(X25)-9))</f>
        <v>&lt;/valorOperacoesCreditoExternasMobiliariaRR&gt;</v>
      </c>
    </row>
    <row r="26" ht="13.5" spans="1:26">
      <c r="A26" s="65" t="s">
        <v>136</v>
      </c>
      <c r="B26" s="267" t="s">
        <v>123</v>
      </c>
      <c r="C26" s="243"/>
      <c r="D26" s="265">
        <v>0</v>
      </c>
      <c r="E26" s="265">
        <v>0</v>
      </c>
      <c r="F26" s="265">
        <v>0</v>
      </c>
      <c r="G26" s="275">
        <f t="shared" si="1"/>
        <v>0</v>
      </c>
      <c r="H26" s="3"/>
      <c r="I26" s="3"/>
      <c r="K26" s="3" t="s">
        <v>137</v>
      </c>
      <c r="L26" s="3" t="str">
        <f t="shared" si="2"/>
        <v/>
      </c>
      <c r="M26" s="68" t="str">
        <f t="shared" si="3"/>
        <v/>
      </c>
      <c r="N26" s="3" t="str">
        <f t="shared" si="4"/>
        <v/>
      </c>
      <c r="P26" s="3" t="s">
        <v>138</v>
      </c>
      <c r="Q26" s="69" t="str">
        <f t="shared" si="30"/>
        <v>0</v>
      </c>
      <c r="R26" s="3" t="str">
        <f t="shared" si="31"/>
        <v>&lt;/valorOperacoesCreditoExternasContratualPI&gt;</v>
      </c>
      <c r="T26" s="3" t="s">
        <v>139</v>
      </c>
      <c r="U26" s="69" t="str">
        <f t="shared" si="32"/>
        <v>0</v>
      </c>
      <c r="V26" s="3" t="str">
        <f t="shared" si="33"/>
        <v>&lt;/valorOperacoesCreditoExternasContratualPA&gt;</v>
      </c>
      <c r="X26" s="3" t="s">
        <v>140</v>
      </c>
      <c r="Y26" s="69" t="str">
        <f t="shared" si="34"/>
        <v>0</v>
      </c>
      <c r="Z26" s="3" t="str">
        <f t="shared" si="35"/>
        <v>&lt;/valorOperacoesCreditoExternasContratualRR&gt;</v>
      </c>
    </row>
    <row r="27" ht="13.5" spans="1:25">
      <c r="A27" s="71" t="s">
        <v>141</v>
      </c>
      <c r="B27" s="111" t="s">
        <v>142</v>
      </c>
      <c r="C27" s="243"/>
      <c r="D27" s="276">
        <f t="shared" ref="D27:F27" si="36">D19+D20</f>
        <v>0</v>
      </c>
      <c r="E27" s="276">
        <f t="shared" si="36"/>
        <v>0</v>
      </c>
      <c r="F27" s="276">
        <f t="shared" si="36"/>
        <v>0</v>
      </c>
      <c r="G27" s="158">
        <f t="shared" si="1"/>
        <v>0</v>
      </c>
      <c r="H27" s="3"/>
      <c r="I27" s="3"/>
      <c r="K27" s="3" t="s">
        <v>143</v>
      </c>
      <c r="L27" s="3" t="str">
        <f t="shared" si="2"/>
        <v/>
      </c>
      <c r="M27" s="68" t="str">
        <f t="shared" si="3"/>
        <v/>
      </c>
      <c r="N27" s="3" t="str">
        <f t="shared" si="4"/>
        <v/>
      </c>
      <c r="U27" s="3"/>
      <c r="Y27" s="3"/>
    </row>
    <row r="28" ht="13.5" spans="1:25">
      <c r="A28" s="277" t="s">
        <v>144</v>
      </c>
      <c r="B28" s="278" t="s">
        <v>145</v>
      </c>
      <c r="C28" s="243"/>
      <c r="D28" s="279"/>
      <c r="E28" s="279"/>
      <c r="F28" s="280">
        <f>IF((F27-F52)&lt;0,F52-F27,0)</f>
        <v>0</v>
      </c>
      <c r="G28" s="281"/>
      <c r="H28" s="3"/>
      <c r="I28" s="3"/>
      <c r="K28" s="3" t="s">
        <v>146</v>
      </c>
      <c r="L28" s="3" t="str">
        <f t="shared" si="2"/>
        <v/>
      </c>
      <c r="M28" s="68" t="str">
        <f t="shared" si="3"/>
        <v/>
      </c>
      <c r="N28" s="3" t="str">
        <f t="shared" si="4"/>
        <v/>
      </c>
      <c r="U28" s="3"/>
      <c r="Y28" s="3"/>
    </row>
    <row r="29" ht="13.5" spans="1:25">
      <c r="A29" s="71" t="s">
        <v>147</v>
      </c>
      <c r="B29" s="87" t="s">
        <v>148</v>
      </c>
      <c r="C29" s="243"/>
      <c r="D29" s="282">
        <f t="shared" ref="D29:F29" si="37">D27+D28</f>
        <v>0</v>
      </c>
      <c r="E29" s="282">
        <f t="shared" si="37"/>
        <v>0</v>
      </c>
      <c r="F29" s="282">
        <f t="shared" si="37"/>
        <v>0</v>
      </c>
      <c r="G29" s="283"/>
      <c r="H29" s="3"/>
      <c r="I29" s="3"/>
      <c r="K29" s="3" t="s">
        <v>149</v>
      </c>
      <c r="L29" s="3" t="str">
        <f t="shared" si="2"/>
        <v/>
      </c>
      <c r="M29" s="68" t="str">
        <f t="shared" si="3"/>
        <v/>
      </c>
      <c r="N29" s="3" t="str">
        <f t="shared" si="4"/>
        <v/>
      </c>
      <c r="U29" s="3"/>
      <c r="Y29" s="3"/>
    </row>
    <row r="30" ht="26.25" spans="1:25">
      <c r="A30" s="190" t="s">
        <v>150</v>
      </c>
      <c r="B30" s="284" t="s">
        <v>151</v>
      </c>
      <c r="C30" s="243"/>
      <c r="D30" s="285"/>
      <c r="E30" s="245"/>
      <c r="F30" s="245"/>
      <c r="G30" s="286"/>
      <c r="H30" s="3"/>
      <c r="I30" s="3"/>
      <c r="K30" s="3" t="s">
        <v>152</v>
      </c>
      <c r="L30" s="3" t="str">
        <f t="shared" si="2"/>
        <v/>
      </c>
      <c r="M30" s="68" t="str">
        <f t="shared" si="3"/>
        <v/>
      </c>
      <c r="N30" s="3" t="str">
        <f t="shared" si="4"/>
        <v/>
      </c>
      <c r="U30" s="3"/>
      <c r="Y30" s="3"/>
    </row>
    <row r="31" ht="13.5" spans="1:26">
      <c r="A31" s="58" t="s">
        <v>153</v>
      </c>
      <c r="B31" s="94" t="s">
        <v>154</v>
      </c>
      <c r="C31" s="243"/>
      <c r="D31" s="287"/>
      <c r="E31" s="265"/>
      <c r="F31" s="265">
        <v>0</v>
      </c>
      <c r="G31" s="288"/>
      <c r="H31" s="3"/>
      <c r="I31" s="3"/>
      <c r="K31" s="3" t="s">
        <v>155</v>
      </c>
      <c r="L31" s="3" t="str">
        <f t="shared" si="2"/>
        <v/>
      </c>
      <c r="M31" s="68" t="str">
        <f t="shared" si="3"/>
        <v/>
      </c>
      <c r="N31" s="3" t="str">
        <f t="shared" si="4"/>
        <v/>
      </c>
      <c r="T31" s="3" t="s">
        <v>156</v>
      </c>
      <c r="U31" s="69" t="str">
        <f>SUBSTITUTE(E31,",",".")</f>
        <v/>
      </c>
      <c r="V31" s="3" t="str">
        <f>CONCATENATE("&lt;/",RIGHT(T31,LEN(T31)-9))</f>
        <v>&lt;/valorSuperavitFinanceiroPA&gt;</v>
      </c>
      <c r="X31" s="3" t="s">
        <v>157</v>
      </c>
      <c r="Y31" s="69" t="str">
        <f>SUBSTITUTE(F31,",",".")</f>
        <v>0</v>
      </c>
      <c r="Z31" s="3" t="str">
        <f>CONCATENATE("&lt;/",RIGHT(X31,LEN(X31)-9))</f>
        <v>&lt;/valorSuperavitFinanceiroRR&gt;</v>
      </c>
    </row>
    <row r="32" ht="13.5" spans="1:25">
      <c r="A32" s="289" t="s">
        <v>158</v>
      </c>
      <c r="B32" s="94" t="s">
        <v>159</v>
      </c>
      <c r="C32" s="243"/>
      <c r="D32" s="287"/>
      <c r="E32" s="290"/>
      <c r="F32" s="290"/>
      <c r="G32" s="288"/>
      <c r="H32" s="3"/>
      <c r="I32" s="3"/>
      <c r="M32" s="68"/>
      <c r="U32" s="69"/>
      <c r="Y32" s="69"/>
    </row>
    <row r="33" ht="13.5" spans="1:26">
      <c r="A33" s="289" t="s">
        <v>160</v>
      </c>
      <c r="B33" s="267" t="s">
        <v>161</v>
      </c>
      <c r="C33" s="243"/>
      <c r="D33" s="170"/>
      <c r="E33" s="291">
        <v>0</v>
      </c>
      <c r="F33" s="291">
        <v>0</v>
      </c>
      <c r="G33" s="171"/>
      <c r="H33" s="3"/>
      <c r="I33" s="3"/>
      <c r="K33" s="3" t="s">
        <v>162</v>
      </c>
      <c r="L33" s="3" t="str">
        <f>IF(C33="","",K33)</f>
        <v/>
      </c>
      <c r="M33" s="68" t="str">
        <f>IF(C33="","",C33)</f>
        <v/>
      </c>
      <c r="N33" s="3" t="str">
        <f>IF(C33="","",CONCATENATE("&lt;/",RIGHT(L33,LEN(L33)-9)))</f>
        <v/>
      </c>
      <c r="T33" s="3" t="s">
        <v>163</v>
      </c>
      <c r="U33" s="69" t="str">
        <f>SUBSTITUTE(E33,",",".")</f>
        <v>0</v>
      </c>
      <c r="V33" s="3" t="str">
        <f>CONCATENATE("&lt;/",RIGHT(T33,LEN(T33)-9))</f>
        <v>&lt;/valorreaberturaCreditosAdicionaisPA&gt;</v>
      </c>
      <c r="X33" s="3" t="s">
        <v>164</v>
      </c>
      <c r="Y33" s="69" t="str">
        <f>SUBSTITUTE(F33,",",".")</f>
        <v>0</v>
      </c>
      <c r="Z33" s="3" t="str">
        <f>CONCATENATE("&lt;/",RIGHT(X33,LEN(X33)-9))</f>
        <v>&lt;/valorreaberturaCreditosAdicionaisRR&gt;</v>
      </c>
    </row>
    <row r="34" ht="39" spans="1:25">
      <c r="A34" s="292" t="s">
        <v>15</v>
      </c>
      <c r="B34" s="185" t="s">
        <v>165</v>
      </c>
      <c r="C34" s="220" t="s">
        <v>17</v>
      </c>
      <c r="D34" s="220" t="s">
        <v>166</v>
      </c>
      <c r="E34" s="220" t="s">
        <v>167</v>
      </c>
      <c r="F34" s="220" t="s">
        <v>168</v>
      </c>
      <c r="G34" s="220" t="s">
        <v>169</v>
      </c>
      <c r="H34" s="220" t="s">
        <v>170</v>
      </c>
      <c r="I34" s="311" t="s">
        <v>171</v>
      </c>
      <c r="L34" s="3" t="s">
        <v>172</v>
      </c>
      <c r="M34" s="3"/>
      <c r="N34" s="3" t="s">
        <v>173</v>
      </c>
      <c r="U34" s="3"/>
      <c r="Y34" s="3"/>
    </row>
    <row r="35" ht="13.5" spans="1:25">
      <c r="A35" s="190" t="s">
        <v>160</v>
      </c>
      <c r="B35" s="284" t="s">
        <v>174</v>
      </c>
      <c r="C35" s="208"/>
      <c r="D35" s="293">
        <f t="shared" ref="D35:H35" si="38">SUM(D36:D38)</f>
        <v>0</v>
      </c>
      <c r="E35" s="293">
        <f t="shared" si="38"/>
        <v>0</v>
      </c>
      <c r="F35" s="293">
        <f t="shared" si="38"/>
        <v>0</v>
      </c>
      <c r="G35" s="293">
        <f t="shared" si="38"/>
        <v>0</v>
      </c>
      <c r="H35" s="293">
        <f t="shared" si="38"/>
        <v>0</v>
      </c>
      <c r="I35" s="246">
        <f t="shared" ref="I35:I44" si="39">E35-F35</f>
        <v>0</v>
      </c>
      <c r="K35" s="3" t="s">
        <v>175</v>
      </c>
      <c r="L35" s="3" t="str">
        <f t="shared" ref="L35:L54" si="40">IF(C35="","",K35)</f>
        <v/>
      </c>
      <c r="M35" s="68" t="str">
        <f t="shared" ref="M35:M54" si="41">IF(C35="","",C35)</f>
        <v/>
      </c>
      <c r="N35" s="3" t="str">
        <f t="shared" ref="N35:N54" si="42">IF(C35="","",CONCATENATE("&lt;/",RIGHT(L35,LEN(L35)-9)))</f>
        <v/>
      </c>
      <c r="U35" s="3"/>
      <c r="Y35" s="3"/>
    </row>
    <row r="36" ht="13.5" spans="1:34">
      <c r="A36" s="61" t="s">
        <v>176</v>
      </c>
      <c r="B36" s="94" t="s">
        <v>177</v>
      </c>
      <c r="C36" s="208"/>
      <c r="D36" s="294"/>
      <c r="E36" s="294"/>
      <c r="F36" s="294"/>
      <c r="G36" s="294"/>
      <c r="H36" s="294"/>
      <c r="I36" s="274"/>
      <c r="K36" s="3" t="s">
        <v>178</v>
      </c>
      <c r="L36" s="3" t="str">
        <f t="shared" si="40"/>
        <v/>
      </c>
      <c r="M36" s="68" t="str">
        <f t="shared" si="41"/>
        <v/>
      </c>
      <c r="N36" s="3" t="str">
        <f t="shared" si="42"/>
        <v/>
      </c>
      <c r="P36" s="3" t="s">
        <v>179</v>
      </c>
      <c r="Q36" s="69" t="str">
        <f t="shared" ref="Q36:Q38" si="43">SUBSTITUTE(D36,",",".")</f>
        <v/>
      </c>
      <c r="R36" s="3" t="str">
        <f t="shared" ref="R36:R38" si="44">CONCATENATE("&lt;/",RIGHT(P36,LEN(P36)-9))</f>
        <v>&lt;/valorPessoalEncargosSociaisDI&gt;</v>
      </c>
      <c r="T36" s="3" t="s">
        <v>180</v>
      </c>
      <c r="U36" s="69" t="str">
        <f t="shared" ref="U36:U38" si="45">SUBSTITUTE(E36,",",".")</f>
        <v/>
      </c>
      <c r="V36" s="3" t="str">
        <f t="shared" ref="V36:V38" si="46">CONCATENATE("&lt;/",RIGHT(T36,LEN(T36)-9))</f>
        <v>&lt;/valorPessoalEncargosSociaisDA&gt;</v>
      </c>
      <c r="X36" s="3" t="s">
        <v>181</v>
      </c>
      <c r="Y36" s="69" t="str">
        <f t="shared" ref="Y36:Y38" si="47">SUBSTITUTE(F36,",",".")</f>
        <v/>
      </c>
      <c r="Z36" s="3" t="str">
        <f t="shared" ref="Z36:Z38" si="48">CONCATENATE("&lt;/",RIGHT(X36,LEN(X36)-9))</f>
        <v>&lt;/valorPessoalEncargosSociaisDE&gt;</v>
      </c>
      <c r="AB36" s="3" t="s">
        <v>182</v>
      </c>
      <c r="AC36" s="69" t="str">
        <f t="shared" ref="AC36:AC38" si="49">SUBSTITUTE(G36,",",".")</f>
        <v/>
      </c>
      <c r="AD36" s="3" t="str">
        <f t="shared" ref="AD36:AD38" si="50">CONCATENATE("&lt;/",RIGHT(AB36,LEN(AB36)-9))</f>
        <v>&lt;/valorPessoalEncargosSociaisDL&gt;</v>
      </c>
      <c r="AF36" s="3" t="s">
        <v>183</v>
      </c>
      <c r="AG36" s="69" t="str">
        <f t="shared" ref="AG36:AG38" si="51">SUBSTITUTE(H36,",",".")</f>
        <v/>
      </c>
      <c r="AH36" s="3" t="str">
        <f t="shared" ref="AH36:AH38" si="52">CONCATENATE("&lt;/",RIGHT(AF36,LEN(AF36)-9))</f>
        <v>&lt;/valorPessoalEncargosSociaisDP&gt;</v>
      </c>
    </row>
    <row r="37" ht="13.5" spans="1:34">
      <c r="A37" s="61" t="s">
        <v>184</v>
      </c>
      <c r="B37" s="94" t="s">
        <v>185</v>
      </c>
      <c r="C37" s="208"/>
      <c r="D37" s="294"/>
      <c r="E37" s="294"/>
      <c r="F37" s="294"/>
      <c r="G37" s="294"/>
      <c r="H37" s="294"/>
      <c r="I37" s="274"/>
      <c r="K37" s="3" t="s">
        <v>186</v>
      </c>
      <c r="L37" s="3" t="str">
        <f t="shared" si="40"/>
        <v/>
      </c>
      <c r="M37" s="68" t="str">
        <f t="shared" si="41"/>
        <v/>
      </c>
      <c r="N37" s="3" t="str">
        <f t="shared" si="42"/>
        <v/>
      </c>
      <c r="P37" s="3" t="s">
        <v>187</v>
      </c>
      <c r="Q37" s="69" t="str">
        <f t="shared" si="43"/>
        <v/>
      </c>
      <c r="R37" s="3" t="str">
        <f t="shared" si="44"/>
        <v>&lt;/valorJurosEncargosDividaDI&gt;</v>
      </c>
      <c r="T37" s="3" t="s">
        <v>188</v>
      </c>
      <c r="U37" s="69" t="str">
        <f t="shared" si="45"/>
        <v/>
      </c>
      <c r="V37" s="3" t="str">
        <f t="shared" si="46"/>
        <v>&lt;/valorJurosEncargosDividaDA&gt;</v>
      </c>
      <c r="X37" s="3" t="s">
        <v>189</v>
      </c>
      <c r="Y37" s="69" t="str">
        <f t="shared" si="47"/>
        <v/>
      </c>
      <c r="Z37" s="3" t="str">
        <f t="shared" si="48"/>
        <v>&lt;/valorJurosEncargosDividaDE&gt;</v>
      </c>
      <c r="AB37" s="3" t="s">
        <v>190</v>
      </c>
      <c r="AC37" s="69" t="str">
        <f t="shared" si="49"/>
        <v/>
      </c>
      <c r="AD37" s="3" t="str">
        <f t="shared" si="50"/>
        <v>&lt;/valorJurosEncargosDividaDL&gt;</v>
      </c>
      <c r="AF37" s="3" t="s">
        <v>191</v>
      </c>
      <c r="AG37" s="69" t="str">
        <f t="shared" si="51"/>
        <v/>
      </c>
      <c r="AH37" s="3" t="str">
        <f t="shared" si="52"/>
        <v>&lt;/valorJurosEncargosDividaDP&gt;</v>
      </c>
    </row>
    <row r="38" ht="13.5" spans="1:34">
      <c r="A38" s="65" t="s">
        <v>192</v>
      </c>
      <c r="B38" s="267" t="s">
        <v>193</v>
      </c>
      <c r="C38" s="208"/>
      <c r="D38" s="295"/>
      <c r="E38" s="295"/>
      <c r="F38" s="295"/>
      <c r="G38" s="295"/>
      <c r="H38" s="295"/>
      <c r="I38" s="275"/>
      <c r="K38" s="3" t="s">
        <v>194</v>
      </c>
      <c r="L38" s="3" t="str">
        <f t="shared" si="40"/>
        <v/>
      </c>
      <c r="M38" s="68" t="str">
        <f t="shared" si="41"/>
        <v/>
      </c>
      <c r="N38" s="3" t="str">
        <f t="shared" si="42"/>
        <v/>
      </c>
      <c r="P38" s="3" t="s">
        <v>195</v>
      </c>
      <c r="Q38" s="69" t="str">
        <f t="shared" si="43"/>
        <v/>
      </c>
      <c r="R38" s="3" t="str">
        <f t="shared" si="44"/>
        <v>&lt;/valorOutrasDespesasCorrentesDI&gt;</v>
      </c>
      <c r="T38" s="3" t="s">
        <v>196</v>
      </c>
      <c r="U38" s="69" t="str">
        <f t="shared" si="45"/>
        <v/>
      </c>
      <c r="V38" s="3" t="str">
        <f t="shared" si="46"/>
        <v>&lt;/valorOutrasDespesasCorrentesDA&gt;</v>
      </c>
      <c r="X38" s="3" t="s">
        <v>197</v>
      </c>
      <c r="Y38" s="69" t="str">
        <f t="shared" si="47"/>
        <v/>
      </c>
      <c r="Z38" s="3" t="str">
        <f t="shared" si="48"/>
        <v>&lt;/valorOutrasDespesasCorrentesDE&gt;</v>
      </c>
      <c r="AB38" s="3" t="s">
        <v>198</v>
      </c>
      <c r="AC38" s="69" t="str">
        <f t="shared" si="49"/>
        <v/>
      </c>
      <c r="AD38" s="3" t="str">
        <f t="shared" si="50"/>
        <v>&lt;/valorOutrasDespesasCorrentesDL&gt;</v>
      </c>
      <c r="AF38" s="3" t="s">
        <v>199</v>
      </c>
      <c r="AG38" s="69" t="str">
        <f t="shared" si="51"/>
        <v/>
      </c>
      <c r="AH38" s="3" t="str">
        <f t="shared" si="52"/>
        <v>&lt;/valorOutrasDespesasCorrentesDP&gt;</v>
      </c>
    </row>
    <row r="39" ht="13.5" spans="1:25">
      <c r="A39" s="217"/>
      <c r="B39" s="261"/>
      <c r="C39" s="208"/>
      <c r="D39" s="296"/>
      <c r="E39" s="296"/>
      <c r="F39" s="296"/>
      <c r="G39" s="296">
        <f t="shared" ref="D39:H39" si="53">SUM(G40:G42)</f>
        <v>0</v>
      </c>
      <c r="H39" s="296">
        <f t="shared" si="53"/>
        <v>0</v>
      </c>
      <c r="I39" s="263">
        <f t="shared" si="39"/>
        <v>0</v>
      </c>
      <c r="K39" s="3" t="s">
        <v>200</v>
      </c>
      <c r="L39" s="3" t="str">
        <f t="shared" si="40"/>
        <v/>
      </c>
      <c r="M39" s="68" t="str">
        <f t="shared" si="41"/>
        <v/>
      </c>
      <c r="N39" s="3" t="str">
        <f t="shared" si="42"/>
        <v/>
      </c>
      <c r="U39" s="3"/>
      <c r="Y39" s="3"/>
    </row>
    <row r="40" ht="13.5" spans="1:34">
      <c r="A40" s="61"/>
      <c r="B40" s="94"/>
      <c r="C40" s="208"/>
      <c r="D40" s="294"/>
      <c r="E40" s="294"/>
      <c r="F40" s="294"/>
      <c r="G40" s="294"/>
      <c r="H40" s="294"/>
      <c r="I40" s="274">
        <f t="shared" si="39"/>
        <v>0</v>
      </c>
      <c r="K40" s="3" t="s">
        <v>201</v>
      </c>
      <c r="L40" s="3" t="str">
        <f t="shared" si="40"/>
        <v/>
      </c>
      <c r="M40" s="68" t="str">
        <f t="shared" si="41"/>
        <v/>
      </c>
      <c r="N40" s="3" t="str">
        <f t="shared" si="42"/>
        <v/>
      </c>
      <c r="P40" s="3" t="s">
        <v>202</v>
      </c>
      <c r="Q40" s="69" t="str">
        <f t="shared" ref="Q40:Q43" si="54">SUBSTITUTE(D40,",",".")</f>
        <v/>
      </c>
      <c r="R40" s="3" t="str">
        <f t="shared" ref="R40:R43" si="55">CONCATENATE("&lt;/",RIGHT(P40,LEN(P40)-9))</f>
        <v>&lt;/valorInvestimentosDI&gt;</v>
      </c>
      <c r="T40" s="3" t="s">
        <v>203</v>
      </c>
      <c r="U40" s="69" t="str">
        <f t="shared" ref="U40:U43" si="56">SUBSTITUTE(E40,",",".")</f>
        <v/>
      </c>
      <c r="V40" s="3" t="str">
        <f t="shared" ref="V40:V43" si="57">CONCATENATE("&lt;/",RIGHT(T40,LEN(T40)-9))</f>
        <v>&lt;/valorInvestimentosDA&gt;</v>
      </c>
      <c r="X40" s="3" t="s">
        <v>204</v>
      </c>
      <c r="Y40" s="69" t="str">
        <f t="shared" ref="Y40:Y43" si="58">SUBSTITUTE(F40,",",".")</f>
        <v/>
      </c>
      <c r="Z40" s="3" t="str">
        <f t="shared" ref="Z40:Z43" si="59">CONCATENATE("&lt;/",RIGHT(X40,LEN(X40)-9))</f>
        <v>&lt;/valorInvestimentosDE&gt;</v>
      </c>
      <c r="AB40" s="3" t="s">
        <v>205</v>
      </c>
      <c r="AC40" s="69" t="str">
        <f t="shared" ref="AC40:AC43" si="60">SUBSTITUTE(G40,",",".")</f>
        <v/>
      </c>
      <c r="AD40" s="3" t="str">
        <f t="shared" ref="AD40:AD43" si="61">CONCATENATE("&lt;/",RIGHT(AB40,LEN(AB40)-9))</f>
        <v>&lt;/valorInvestimentosDL&gt;</v>
      </c>
      <c r="AF40" s="3" t="s">
        <v>206</v>
      </c>
      <c r="AG40" s="69" t="str">
        <f t="shared" ref="AG40:AG43" si="62">SUBSTITUTE(H40,",",".")</f>
        <v/>
      </c>
      <c r="AH40" s="3" t="str">
        <f t="shared" ref="AH40:AH43" si="63">CONCATENATE("&lt;/",RIGHT(AF40,LEN(AF40)-9))</f>
        <v>&lt;/valorInvestimentosDP&gt;</v>
      </c>
    </row>
    <row r="41" ht="13.5" spans="1:34">
      <c r="A41" s="61" t="s">
        <v>207</v>
      </c>
      <c r="B41" s="94" t="s">
        <v>208</v>
      </c>
      <c r="C41" s="208"/>
      <c r="D41" s="294"/>
      <c r="E41" s="294"/>
      <c r="F41" s="294"/>
      <c r="G41" s="294"/>
      <c r="H41" s="294"/>
      <c r="I41" s="274"/>
      <c r="K41" s="3" t="s">
        <v>209</v>
      </c>
      <c r="L41" s="3" t="str">
        <f t="shared" si="40"/>
        <v/>
      </c>
      <c r="M41" s="68" t="str">
        <f t="shared" si="41"/>
        <v/>
      </c>
      <c r="N41" s="3" t="str">
        <f t="shared" si="42"/>
        <v/>
      </c>
      <c r="P41" s="3" t="s">
        <v>210</v>
      </c>
      <c r="Q41" s="69" t="str">
        <f t="shared" si="54"/>
        <v/>
      </c>
      <c r="R41" s="3" t="str">
        <f t="shared" si="55"/>
        <v>&lt;/valorInversoesFinanceirasDI&gt;</v>
      </c>
      <c r="T41" s="3" t="s">
        <v>211</v>
      </c>
      <c r="U41" s="69" t="str">
        <f t="shared" si="56"/>
        <v/>
      </c>
      <c r="V41" s="3" t="str">
        <f t="shared" si="57"/>
        <v>&lt;/valorInversoesFinanceirasDA&gt;</v>
      </c>
      <c r="X41" s="3" t="s">
        <v>212</v>
      </c>
      <c r="Y41" s="69" t="str">
        <f t="shared" si="58"/>
        <v/>
      </c>
      <c r="Z41" s="3" t="str">
        <f t="shared" si="59"/>
        <v>&lt;/valorInversoesFinanceirasDE&gt;</v>
      </c>
      <c r="AB41" s="3" t="s">
        <v>213</v>
      </c>
      <c r="AC41" s="69" t="str">
        <f t="shared" si="60"/>
        <v/>
      </c>
      <c r="AD41" s="3" t="str">
        <f t="shared" si="61"/>
        <v>&lt;/valorInversoesFinanceirasDL&gt;</v>
      </c>
      <c r="AF41" s="3" t="s">
        <v>214</v>
      </c>
      <c r="AG41" s="69" t="str">
        <f t="shared" si="62"/>
        <v/>
      </c>
      <c r="AH41" s="3" t="str">
        <f t="shared" si="63"/>
        <v>&lt;/valorInversoesFinanceirasDP&gt;</v>
      </c>
    </row>
    <row r="42" ht="13.5" spans="1:34">
      <c r="A42" s="65" t="s">
        <v>215</v>
      </c>
      <c r="B42" s="267" t="s">
        <v>216</v>
      </c>
      <c r="C42" s="208"/>
      <c r="D42" s="295"/>
      <c r="E42" s="295"/>
      <c r="F42" s="295"/>
      <c r="G42" s="295"/>
      <c r="H42" s="295"/>
      <c r="I42" s="275"/>
      <c r="K42" s="3" t="s">
        <v>217</v>
      </c>
      <c r="L42" s="3" t="str">
        <f t="shared" si="40"/>
        <v/>
      </c>
      <c r="M42" s="68" t="str">
        <f t="shared" si="41"/>
        <v/>
      </c>
      <c r="N42" s="3" t="str">
        <f t="shared" si="42"/>
        <v/>
      </c>
      <c r="P42" s="3" t="s">
        <v>218</v>
      </c>
      <c r="Q42" s="69" t="str">
        <f t="shared" si="54"/>
        <v/>
      </c>
      <c r="R42" s="3" t="str">
        <f t="shared" si="55"/>
        <v>&lt;/valorAmortizacaoDividaDI&gt;</v>
      </c>
      <c r="T42" s="3" t="s">
        <v>219</v>
      </c>
      <c r="U42" s="69" t="str">
        <f t="shared" si="56"/>
        <v/>
      </c>
      <c r="V42" s="3" t="str">
        <f t="shared" si="57"/>
        <v>&lt;/valorAmortizacaoDividaDA&gt;</v>
      </c>
      <c r="X42" s="3" t="s">
        <v>220</v>
      </c>
      <c r="Y42" s="69" t="str">
        <f t="shared" si="58"/>
        <v/>
      </c>
      <c r="Z42" s="3" t="str">
        <f t="shared" si="59"/>
        <v>&lt;/valorAmortizacaoDividaDE&gt;</v>
      </c>
      <c r="AB42" s="3" t="s">
        <v>221</v>
      </c>
      <c r="AC42" s="69" t="str">
        <f t="shared" si="60"/>
        <v/>
      </c>
      <c r="AD42" s="3" t="str">
        <f t="shared" si="61"/>
        <v>&lt;/valorAmortizacaoDividaDL&gt;</v>
      </c>
      <c r="AF42" s="3" t="s">
        <v>222</v>
      </c>
      <c r="AG42" s="69" t="str">
        <f t="shared" si="62"/>
        <v/>
      </c>
      <c r="AH42" s="3" t="str">
        <f t="shared" si="63"/>
        <v>&lt;/valorAmortizacaoDividaDP&gt;</v>
      </c>
    </row>
    <row r="43" ht="13.5" spans="1:34">
      <c r="A43" s="277" t="s">
        <v>223</v>
      </c>
      <c r="B43" s="278" t="s">
        <v>224</v>
      </c>
      <c r="C43" s="208"/>
      <c r="D43" s="297"/>
      <c r="E43" s="297">
        <v>0</v>
      </c>
      <c r="F43" s="297">
        <v>0</v>
      </c>
      <c r="G43" s="297">
        <v>0</v>
      </c>
      <c r="H43" s="297">
        <v>0</v>
      </c>
      <c r="I43" s="312">
        <f t="shared" si="39"/>
        <v>0</v>
      </c>
      <c r="K43" s="3" t="s">
        <v>225</v>
      </c>
      <c r="L43" s="3" t="str">
        <f t="shared" si="40"/>
        <v/>
      </c>
      <c r="M43" s="68" t="str">
        <f t="shared" si="41"/>
        <v/>
      </c>
      <c r="N43" s="3" t="str">
        <f t="shared" si="42"/>
        <v/>
      </c>
      <c r="P43" s="3" t="s">
        <v>226</v>
      </c>
      <c r="Q43" s="69" t="str">
        <f t="shared" si="54"/>
        <v/>
      </c>
      <c r="R43" s="3" t="str">
        <f t="shared" si="55"/>
        <v>&lt;/valorReservaContingenciaDI&gt;</v>
      </c>
      <c r="T43" s="3" t="s">
        <v>227</v>
      </c>
      <c r="U43" s="69" t="str">
        <f t="shared" si="56"/>
        <v>0</v>
      </c>
      <c r="V43" s="3" t="str">
        <f t="shared" si="57"/>
        <v>&lt;/valorReservaContingenciaDA&gt;</v>
      </c>
      <c r="X43" s="3" t="s">
        <v>228</v>
      </c>
      <c r="Y43" s="69" t="str">
        <f t="shared" si="58"/>
        <v>0</v>
      </c>
      <c r="Z43" s="3" t="str">
        <f t="shared" si="59"/>
        <v>&lt;/valorReservaContingenciaDE&gt;</v>
      </c>
      <c r="AB43" s="3" t="s">
        <v>229</v>
      </c>
      <c r="AC43" s="69" t="str">
        <f t="shared" si="60"/>
        <v>0</v>
      </c>
      <c r="AD43" s="3" t="str">
        <f t="shared" si="61"/>
        <v>&lt;/valorReservaContingenciaDL&gt;</v>
      </c>
      <c r="AF43" s="3" t="s">
        <v>230</v>
      </c>
      <c r="AG43" s="69" t="str">
        <f t="shared" si="62"/>
        <v>0</v>
      </c>
      <c r="AH43" s="3" t="str">
        <f t="shared" si="63"/>
        <v>&lt;/valorReservaContingenciaDP&gt;</v>
      </c>
    </row>
    <row r="44" ht="13.5" spans="1:25">
      <c r="A44" s="71" t="s">
        <v>231</v>
      </c>
      <c r="B44" s="111" t="s">
        <v>232</v>
      </c>
      <c r="C44" s="208"/>
      <c r="D44" s="157">
        <f t="shared" ref="D44:H44" si="64">D35+D39+D43</f>
        <v>0</v>
      </c>
      <c r="E44" s="157">
        <f t="shared" si="64"/>
        <v>0</v>
      </c>
      <c r="F44" s="157">
        <f t="shared" si="64"/>
        <v>0</v>
      </c>
      <c r="G44" s="157">
        <f t="shared" si="64"/>
        <v>0</v>
      </c>
      <c r="H44" s="157">
        <f t="shared" si="64"/>
        <v>0</v>
      </c>
      <c r="I44" s="158">
        <f t="shared" si="39"/>
        <v>0</v>
      </c>
      <c r="K44" s="3" t="s">
        <v>233</v>
      </c>
      <c r="L44" s="3" t="str">
        <f t="shared" si="40"/>
        <v/>
      </c>
      <c r="M44" s="68" t="str">
        <f t="shared" si="41"/>
        <v/>
      </c>
      <c r="N44" s="3" t="str">
        <f t="shared" si="42"/>
        <v/>
      </c>
      <c r="U44" s="3"/>
      <c r="Y44" s="3"/>
    </row>
    <row r="45" ht="13.5" spans="1:25">
      <c r="A45" s="217" t="s">
        <v>234</v>
      </c>
      <c r="B45" s="261" t="s">
        <v>235</v>
      </c>
      <c r="C45" s="208"/>
      <c r="D45" s="296">
        <f t="shared" ref="D45:I45" si="65">D46+D49</f>
        <v>0</v>
      </c>
      <c r="E45" s="296"/>
      <c r="F45" s="296"/>
      <c r="G45" s="296"/>
      <c r="H45" s="296"/>
      <c r="I45" s="263">
        <f t="shared" si="65"/>
        <v>0</v>
      </c>
      <c r="K45" s="3" t="s">
        <v>236</v>
      </c>
      <c r="L45" s="3" t="str">
        <f t="shared" si="40"/>
        <v/>
      </c>
      <c r="M45" s="68" t="str">
        <f t="shared" si="41"/>
        <v/>
      </c>
      <c r="N45" s="3" t="str">
        <f t="shared" si="42"/>
        <v/>
      </c>
      <c r="U45" s="3"/>
      <c r="Y45" s="3"/>
    </row>
    <row r="46" ht="13.5" spans="1:25">
      <c r="A46" s="194" t="s">
        <v>237</v>
      </c>
      <c r="B46" s="272" t="s">
        <v>238</v>
      </c>
      <c r="C46" s="208"/>
      <c r="D46" s="298"/>
      <c r="E46" s="298"/>
      <c r="F46" s="298"/>
      <c r="G46" s="298"/>
      <c r="H46" s="298"/>
      <c r="I46" s="255">
        <f t="shared" ref="D46:I46" si="66">SUM(I47:I48)</f>
        <v>0</v>
      </c>
      <c r="K46" s="3" t="s">
        <v>239</v>
      </c>
      <c r="L46" s="3" t="str">
        <f t="shared" si="40"/>
        <v/>
      </c>
      <c r="M46" s="68" t="str">
        <f t="shared" si="41"/>
        <v/>
      </c>
      <c r="N46" s="3" t="str">
        <f t="shared" si="42"/>
        <v/>
      </c>
      <c r="U46" s="3"/>
      <c r="Y46" s="3"/>
    </row>
    <row r="47" ht="13.5" spans="1:34">
      <c r="A47" s="61" t="s">
        <v>240</v>
      </c>
      <c r="B47" s="94" t="s">
        <v>241</v>
      </c>
      <c r="C47" s="208"/>
      <c r="D47" s="294">
        <v>0</v>
      </c>
      <c r="E47" s="294">
        <v>0</v>
      </c>
      <c r="F47" s="294">
        <v>0</v>
      </c>
      <c r="G47" s="294">
        <v>0</v>
      </c>
      <c r="H47" s="294">
        <v>0</v>
      </c>
      <c r="I47" s="180"/>
      <c r="K47" s="3" t="s">
        <v>242</v>
      </c>
      <c r="L47" s="3" t="str">
        <f t="shared" si="40"/>
        <v/>
      </c>
      <c r="M47" s="68" t="str">
        <f t="shared" si="41"/>
        <v/>
      </c>
      <c r="N47" s="3" t="str">
        <f t="shared" si="42"/>
        <v/>
      </c>
      <c r="P47" s="3" t="s">
        <v>243</v>
      </c>
      <c r="Q47" s="69" t="str">
        <f t="shared" ref="Q47:Q48" si="67">SUBSTITUTE(D47,",",".")</f>
        <v>0</v>
      </c>
      <c r="R47" s="3" t="str">
        <f t="shared" ref="R47:R48" si="68">CONCATENATE("&lt;/",RIGHT(P47,LEN(P47)-9))</f>
        <v>&lt;/valorAmortizacaoDividaInternaMobiliariaDI&gt;</v>
      </c>
      <c r="T47" s="3" t="s">
        <v>244</v>
      </c>
      <c r="U47" s="69" t="str">
        <f t="shared" ref="U47:U48" si="69">SUBSTITUTE(E47,",",".")</f>
        <v>0</v>
      </c>
      <c r="V47" s="3" t="str">
        <f t="shared" ref="V47:V48" si="70">CONCATENATE("&lt;/",RIGHT(T47,LEN(T47)-9))</f>
        <v>&lt;/valorAmortizacaoDividaInternaMobiliariaDA&gt;</v>
      </c>
      <c r="X47" s="3" t="s">
        <v>245</v>
      </c>
      <c r="Y47" s="69" t="str">
        <f t="shared" ref="Y47:Y48" si="71">SUBSTITUTE(F47,",",".")</f>
        <v>0</v>
      </c>
      <c r="Z47" s="3" t="str">
        <f t="shared" ref="Z47:Z48" si="72">CONCATENATE("&lt;/",RIGHT(X47,LEN(X47)-9))</f>
        <v>&lt;/valorAmortizacaoDividaInternaMobiliariaDE&gt;</v>
      </c>
      <c r="AB47" s="3" t="s">
        <v>246</v>
      </c>
      <c r="AC47" s="69" t="str">
        <f t="shared" ref="AC47:AC48" si="73">SUBSTITUTE(G47,",",".")</f>
        <v>0</v>
      </c>
      <c r="AD47" s="3" t="str">
        <f t="shared" ref="AD47:AD48" si="74">CONCATENATE("&lt;/",RIGHT(AB47,LEN(AB47)-9))</f>
        <v>&lt;/valorAmortizacaoDividaInternaMobiliariaDL&gt;</v>
      </c>
      <c r="AF47" s="3" t="s">
        <v>247</v>
      </c>
      <c r="AG47" s="69" t="str">
        <f t="shared" ref="AG47:AG48" si="75">SUBSTITUTE(H47,",",".")</f>
        <v>0</v>
      </c>
      <c r="AH47" s="3" t="str">
        <f t="shared" ref="AH47:AH48" si="76">CONCATENATE("&lt;/",RIGHT(AF47,LEN(AF47)-9))</f>
        <v>&lt;/valorAmortizacaoDividaInternaMobiliariaDP&gt;</v>
      </c>
    </row>
    <row r="48" ht="13.5" spans="1:34">
      <c r="A48" s="61" t="s">
        <v>248</v>
      </c>
      <c r="B48" s="94" t="s">
        <v>249</v>
      </c>
      <c r="C48" s="208"/>
      <c r="D48" s="294"/>
      <c r="E48" s="294"/>
      <c r="F48" s="294"/>
      <c r="G48" s="294"/>
      <c r="H48" s="294"/>
      <c r="I48" s="180"/>
      <c r="K48" s="3" t="s">
        <v>250</v>
      </c>
      <c r="L48" s="3" t="str">
        <f t="shared" si="40"/>
        <v/>
      </c>
      <c r="M48" s="68" t="str">
        <f t="shared" si="41"/>
        <v/>
      </c>
      <c r="N48" s="3" t="str">
        <f t="shared" si="42"/>
        <v/>
      </c>
      <c r="P48" s="3" t="s">
        <v>251</v>
      </c>
      <c r="Q48" s="69" t="str">
        <f t="shared" si="67"/>
        <v/>
      </c>
      <c r="R48" s="3" t="str">
        <f t="shared" si="68"/>
        <v>&lt;/valorAmortizacaoDividaInternaOutrasDividasDI&gt;</v>
      </c>
      <c r="T48" s="3" t="s">
        <v>252</v>
      </c>
      <c r="U48" s="69" t="str">
        <f t="shared" si="69"/>
        <v/>
      </c>
      <c r="V48" s="3" t="str">
        <f t="shared" si="70"/>
        <v>&lt;/valorAmortizacaoDividaInternaOutrasDividasDA&gt;</v>
      </c>
      <c r="X48" s="3" t="s">
        <v>253</v>
      </c>
      <c r="Y48" s="69" t="str">
        <f t="shared" si="71"/>
        <v/>
      </c>
      <c r="Z48" s="3" t="str">
        <f t="shared" si="72"/>
        <v>&lt;/valorAmortizacaoDividaInternaOutrasDividasDE&gt;</v>
      </c>
      <c r="AB48" s="3" t="s">
        <v>254</v>
      </c>
      <c r="AC48" s="69" t="str">
        <f t="shared" si="73"/>
        <v/>
      </c>
      <c r="AD48" s="3" t="str">
        <f t="shared" si="74"/>
        <v>&lt;/valorAmortizacaoDividaInternaOutrasDividasDL&gt;</v>
      </c>
      <c r="AF48" s="3" t="s">
        <v>255</v>
      </c>
      <c r="AG48" s="69" t="str">
        <f t="shared" si="75"/>
        <v/>
      </c>
      <c r="AH48" s="3" t="str">
        <f t="shared" si="76"/>
        <v>&lt;/valorAmortizacaoDividaInternaOutrasDividasDP&gt;</v>
      </c>
    </row>
    <row r="49" ht="13.5" spans="1:25">
      <c r="A49" s="194" t="s">
        <v>256</v>
      </c>
      <c r="B49" s="272" t="s">
        <v>257</v>
      </c>
      <c r="C49" s="208"/>
      <c r="D49" s="298">
        <f>SUM(B50:B51)</f>
        <v>0</v>
      </c>
      <c r="E49" s="298">
        <f>SUM(D50:D51)</f>
        <v>0</v>
      </c>
      <c r="F49" s="298">
        <f t="shared" ref="F49:I49" si="77">SUM(F50:F51)</f>
        <v>0</v>
      </c>
      <c r="G49" s="298">
        <f t="shared" si="77"/>
        <v>0</v>
      </c>
      <c r="H49" s="298">
        <f t="shared" si="77"/>
        <v>0</v>
      </c>
      <c r="I49" s="255">
        <f t="shared" si="77"/>
        <v>0</v>
      </c>
      <c r="K49" s="3" t="s">
        <v>258</v>
      </c>
      <c r="L49" s="3" t="str">
        <f t="shared" si="40"/>
        <v/>
      </c>
      <c r="M49" s="68" t="str">
        <f t="shared" si="41"/>
        <v/>
      </c>
      <c r="N49" s="3" t="str">
        <f t="shared" si="42"/>
        <v/>
      </c>
      <c r="U49" s="3"/>
      <c r="Y49" s="3"/>
    </row>
    <row r="50" ht="13.5" spans="1:34">
      <c r="A50" s="61" t="s">
        <v>259</v>
      </c>
      <c r="B50" s="94" t="s">
        <v>241</v>
      </c>
      <c r="C50" s="208"/>
      <c r="D50" s="294">
        <v>0</v>
      </c>
      <c r="E50" s="294">
        <v>0</v>
      </c>
      <c r="F50" s="294">
        <v>0</v>
      </c>
      <c r="G50" s="294">
        <v>0</v>
      </c>
      <c r="H50" s="294">
        <v>0</v>
      </c>
      <c r="I50" s="180"/>
      <c r="K50" s="3" t="s">
        <v>260</v>
      </c>
      <c r="L50" s="3" t="str">
        <f t="shared" si="40"/>
        <v/>
      </c>
      <c r="M50" s="68" t="str">
        <f t="shared" si="41"/>
        <v/>
      </c>
      <c r="N50" s="3" t="str">
        <f t="shared" si="42"/>
        <v/>
      </c>
      <c r="P50" s="3" t="s">
        <v>261</v>
      </c>
      <c r="Q50" s="69" t="str">
        <f t="shared" ref="Q50:Q51" si="78">SUBSTITUTE(D50,",",".")</f>
        <v>0</v>
      </c>
      <c r="R50" s="3" t="str">
        <f t="shared" ref="R50:R51" si="79">CONCATENATE("&lt;/",RIGHT(P50,LEN(P50)-9))</f>
        <v>&lt;/valorAmortizacaoDividaExternaMobiliariaDI&gt;</v>
      </c>
      <c r="T50" s="3" t="s">
        <v>262</v>
      </c>
      <c r="U50" s="69" t="str">
        <f t="shared" ref="U50:U51" si="80">SUBSTITUTE(E50,",",".")</f>
        <v>0</v>
      </c>
      <c r="V50" s="3" t="str">
        <f t="shared" ref="V50:V51" si="81">CONCATENATE("&lt;/",RIGHT(T50,LEN(T50)-9))</f>
        <v>&lt;/valorAmortizacaoDividaExternaMobiliariaDA&gt;</v>
      </c>
      <c r="X50" s="3" t="s">
        <v>263</v>
      </c>
      <c r="Y50" s="69" t="str">
        <f t="shared" ref="Y50:Y51" si="82">SUBSTITUTE(F50,",",".")</f>
        <v>0</v>
      </c>
      <c r="Z50" s="3" t="str">
        <f t="shared" ref="Z50:Z51" si="83">CONCATENATE("&lt;/",RIGHT(X50,LEN(X50)-9))</f>
        <v>&lt;/valorAmortizacaoDividaExternaMobiliariaDE&gt;</v>
      </c>
      <c r="AB50" s="3" t="s">
        <v>264</v>
      </c>
      <c r="AC50" s="69" t="str">
        <f t="shared" ref="AC50:AC51" si="84">SUBSTITUTE(G50,",",".")</f>
        <v>0</v>
      </c>
      <c r="AD50" s="3" t="str">
        <f t="shared" ref="AD50:AD51" si="85">CONCATENATE("&lt;/",RIGHT(AB50,LEN(AB50)-9))</f>
        <v>&lt;/valorAmortizacaoDividaExternaMobiliariaDL&gt;</v>
      </c>
      <c r="AF50" s="3" t="s">
        <v>265</v>
      </c>
      <c r="AG50" s="69" t="str">
        <f t="shared" ref="AG50:AG51" si="86">SUBSTITUTE(H50,",",".")</f>
        <v>0</v>
      </c>
      <c r="AH50" s="3" t="str">
        <f t="shared" ref="AH50:AH51" si="87">CONCATENATE("&lt;/",RIGHT(AF50,LEN(AF50)-9))</f>
        <v>&lt;/valorAmortizacaoDividaExternaMobiliariaDP&gt;</v>
      </c>
    </row>
    <row r="51" ht="13.5" spans="1:34">
      <c r="A51" s="65" t="s">
        <v>266</v>
      </c>
      <c r="B51" s="267" t="s">
        <v>249</v>
      </c>
      <c r="C51" s="208"/>
      <c r="D51" s="294">
        <v>0</v>
      </c>
      <c r="E51" s="294">
        <v>0</v>
      </c>
      <c r="F51" s="294">
        <v>0</v>
      </c>
      <c r="G51" s="294">
        <v>0</v>
      </c>
      <c r="H51" s="294">
        <v>0</v>
      </c>
      <c r="I51" s="184"/>
      <c r="K51" s="3" t="s">
        <v>267</v>
      </c>
      <c r="L51" s="3" t="str">
        <f t="shared" si="40"/>
        <v/>
      </c>
      <c r="M51" s="68" t="str">
        <f t="shared" si="41"/>
        <v/>
      </c>
      <c r="N51" s="3" t="str">
        <f t="shared" si="42"/>
        <v/>
      </c>
      <c r="P51" s="3" t="s">
        <v>268</v>
      </c>
      <c r="Q51" s="69" t="str">
        <f t="shared" si="78"/>
        <v>0</v>
      </c>
      <c r="R51" s="3" t="str">
        <f t="shared" si="79"/>
        <v>&lt;/valorAmortizacaoDividaExternaOutrasDividasDI&gt;</v>
      </c>
      <c r="T51" s="3" t="s">
        <v>269</v>
      </c>
      <c r="U51" s="69" t="str">
        <f t="shared" si="80"/>
        <v>0</v>
      </c>
      <c r="V51" s="3" t="str">
        <f t="shared" si="81"/>
        <v>&lt;/valorAmortizacaoDividaExternaOutrasDividasDA&gt;</v>
      </c>
      <c r="X51" s="3" t="s">
        <v>270</v>
      </c>
      <c r="Y51" s="69" t="str">
        <f t="shared" si="82"/>
        <v>0</v>
      </c>
      <c r="Z51" s="3" t="str">
        <f t="shared" si="83"/>
        <v>&lt;/valorAmortizacaoDividaExternaOutrasDividasDE&gt;</v>
      </c>
      <c r="AB51" s="3" t="s">
        <v>271</v>
      </c>
      <c r="AC51" s="69" t="str">
        <f t="shared" si="84"/>
        <v>0</v>
      </c>
      <c r="AD51" s="3" t="str">
        <f t="shared" si="85"/>
        <v>&lt;/valorAmortizacaoDividaExternaOutrasDividasDL&gt;</v>
      </c>
      <c r="AF51" s="3" t="s">
        <v>272</v>
      </c>
      <c r="AG51" s="69" t="str">
        <f t="shared" si="86"/>
        <v>0</v>
      </c>
      <c r="AH51" s="3" t="str">
        <f t="shared" si="87"/>
        <v>&lt;/valorAmortizacaoDividaExternaOutrasDividasDP&gt;</v>
      </c>
    </row>
    <row r="52" ht="13.5" spans="1:25">
      <c r="A52" s="71" t="s">
        <v>273</v>
      </c>
      <c r="B52" s="111" t="s">
        <v>274</v>
      </c>
      <c r="C52" s="208"/>
      <c r="D52" s="157">
        <f t="shared" ref="D52:I52" si="88">D44+D45</f>
        <v>0</v>
      </c>
      <c r="E52" s="151">
        <f t="shared" si="88"/>
        <v>0</v>
      </c>
      <c r="F52" s="157">
        <f t="shared" si="88"/>
        <v>0</v>
      </c>
      <c r="G52" s="157">
        <f t="shared" si="88"/>
        <v>0</v>
      </c>
      <c r="H52" s="157">
        <f t="shared" si="88"/>
        <v>0</v>
      </c>
      <c r="I52" s="158">
        <f t="shared" si="88"/>
        <v>0</v>
      </c>
      <c r="K52" s="3" t="s">
        <v>275</v>
      </c>
      <c r="L52" s="3" t="str">
        <f t="shared" si="40"/>
        <v/>
      </c>
      <c r="M52" s="68" t="str">
        <f t="shared" si="41"/>
        <v/>
      </c>
      <c r="N52" s="3" t="str">
        <f t="shared" si="42"/>
        <v/>
      </c>
      <c r="U52" s="3"/>
      <c r="Y52" s="3"/>
    </row>
    <row r="53" ht="13.5" spans="1:25">
      <c r="A53" s="277" t="s">
        <v>276</v>
      </c>
      <c r="B53" s="278" t="s">
        <v>277</v>
      </c>
      <c r="C53" s="208"/>
      <c r="D53" s="299"/>
      <c r="E53" s="300"/>
      <c r="F53" s="301">
        <f>IF((F27-F52)&gt;0,F27-F52,0)</f>
        <v>0</v>
      </c>
      <c r="G53" s="302"/>
      <c r="H53" s="303"/>
      <c r="I53" s="313"/>
      <c r="K53" s="3" t="s">
        <v>278</v>
      </c>
      <c r="L53" s="3" t="str">
        <f t="shared" si="40"/>
        <v/>
      </c>
      <c r="M53" s="68" t="str">
        <f t="shared" si="41"/>
        <v/>
      </c>
      <c r="N53" s="3" t="str">
        <f t="shared" si="42"/>
        <v/>
      </c>
      <c r="U53" s="3"/>
      <c r="Y53" s="3"/>
    </row>
    <row r="54" ht="13.5" spans="1:25">
      <c r="A54" s="71" t="s">
        <v>279</v>
      </c>
      <c r="B54" s="111" t="s">
        <v>280</v>
      </c>
      <c r="C54" s="208"/>
      <c r="D54" s="304">
        <f t="shared" ref="D54:H54" si="89">D52+D53</f>
        <v>0</v>
      </c>
      <c r="E54" s="88">
        <f t="shared" si="89"/>
        <v>0</v>
      </c>
      <c r="F54" s="304">
        <f t="shared" si="89"/>
        <v>0</v>
      </c>
      <c r="G54" s="304">
        <f t="shared" si="89"/>
        <v>0</v>
      </c>
      <c r="H54" s="304">
        <f t="shared" si="89"/>
        <v>0</v>
      </c>
      <c r="I54" s="314">
        <f>I52</f>
        <v>0</v>
      </c>
      <c r="K54" s="3" t="s">
        <v>281</v>
      </c>
      <c r="L54" s="3" t="str">
        <f t="shared" si="40"/>
        <v/>
      </c>
      <c r="M54" s="68" t="str">
        <f t="shared" si="41"/>
        <v/>
      </c>
      <c r="N54" s="3" t="str">
        <f t="shared" si="42"/>
        <v/>
      </c>
      <c r="U54" s="3"/>
      <c r="Y54" s="3"/>
    </row>
    <row r="55" ht="13.5" spans="1:25">
      <c r="A55" s="277" t="s">
        <v>282</v>
      </c>
      <c r="B55" s="305" t="s">
        <v>283</v>
      </c>
      <c r="C55" s="208"/>
      <c r="D55" s="294">
        <v>0</v>
      </c>
      <c r="E55" s="294">
        <v>0</v>
      </c>
      <c r="F55" s="294">
        <v>0</v>
      </c>
      <c r="G55" s="294">
        <v>0</v>
      </c>
      <c r="H55" s="294">
        <v>0</v>
      </c>
      <c r="I55" s="275">
        <f>E55-F55</f>
        <v>0</v>
      </c>
      <c r="M55" s="68"/>
      <c r="U55" s="3"/>
      <c r="Y55" s="3"/>
    </row>
    <row r="56" ht="13.5" spans="1:25">
      <c r="A56" s="132"/>
      <c r="B56" s="3"/>
      <c r="C56" s="3"/>
      <c r="D56" s="3"/>
      <c r="E56" s="3"/>
      <c r="F56" s="3"/>
      <c r="G56" s="3"/>
      <c r="H56" s="3"/>
      <c r="I56" s="3"/>
      <c r="M56" s="3"/>
      <c r="U56" s="3"/>
      <c r="Y56" s="3"/>
    </row>
    <row r="57" ht="13.5" spans="1:25">
      <c r="A57" s="78" t="s">
        <v>284</v>
      </c>
      <c r="B57" s="79"/>
      <c r="C57" s="79"/>
      <c r="D57" s="79"/>
      <c r="E57" s="79"/>
      <c r="F57" s="79"/>
      <c r="G57" s="79"/>
      <c r="H57" s="79"/>
      <c r="I57" s="80"/>
      <c r="M57" s="3"/>
      <c r="U57" s="3"/>
      <c r="Y57" s="3"/>
    </row>
    <row r="58" ht="12.75" spans="1:25">
      <c r="A58" s="162" t="s">
        <v>15</v>
      </c>
      <c r="B58" s="165" t="s">
        <v>285</v>
      </c>
      <c r="C58" s="306"/>
      <c r="D58" s="307" t="s">
        <v>286</v>
      </c>
      <c r="E58" s="5"/>
      <c r="F58" s="165" t="s">
        <v>287</v>
      </c>
      <c r="G58" s="165" t="s">
        <v>288</v>
      </c>
      <c r="H58" s="165" t="s">
        <v>289</v>
      </c>
      <c r="I58" s="166" t="s">
        <v>290</v>
      </c>
      <c r="M58" s="3"/>
      <c r="U58" s="3"/>
      <c r="Y58" s="3"/>
    </row>
    <row r="59" ht="77.25" spans="1:25">
      <c r="A59" s="167"/>
      <c r="B59" s="170"/>
      <c r="C59" s="82" t="s">
        <v>17</v>
      </c>
      <c r="D59" s="308" t="s">
        <v>291</v>
      </c>
      <c r="E59" s="308" t="s">
        <v>292</v>
      </c>
      <c r="F59" s="170"/>
      <c r="G59" s="170"/>
      <c r="H59" s="170"/>
      <c r="I59" s="171"/>
      <c r="L59" s="3" t="s">
        <v>293</v>
      </c>
      <c r="M59" s="3"/>
      <c r="N59" s="3" t="s">
        <v>294</v>
      </c>
      <c r="U59" s="3"/>
      <c r="Y59" s="3"/>
    </row>
    <row r="60" ht="13.5" spans="1:25">
      <c r="A60" s="190" t="s">
        <v>23</v>
      </c>
      <c r="B60" s="191" t="s">
        <v>295</v>
      </c>
      <c r="C60" s="208"/>
      <c r="D60" s="293">
        <f t="shared" ref="D60:H60" si="90">SUM(D61:D63)</f>
        <v>0</v>
      </c>
      <c r="E60" s="293">
        <f t="shared" si="90"/>
        <v>0</v>
      </c>
      <c r="F60" s="293">
        <f t="shared" si="90"/>
        <v>0</v>
      </c>
      <c r="G60" s="293">
        <f t="shared" si="90"/>
        <v>0</v>
      </c>
      <c r="H60" s="293">
        <f t="shared" si="90"/>
        <v>0</v>
      </c>
      <c r="I60" s="315">
        <f t="shared" ref="I60:I68" si="91">(D60+E60)-(G60+H60)</f>
        <v>0</v>
      </c>
      <c r="K60" s="3" t="s">
        <v>296</v>
      </c>
      <c r="L60" s="3" t="str">
        <f t="shared" ref="L60:L68" si="92">IF(C60="","",K60)</f>
        <v/>
      </c>
      <c r="M60" s="68" t="str">
        <f t="shared" ref="M60:M68" si="93">IF(C60="","",C60)</f>
        <v/>
      </c>
      <c r="N60" s="3" t="str">
        <f t="shared" ref="N60:N68" si="94">IF(C60="","",CONCATENATE("&lt;/",RIGHT(L60,LEN(L60)-9)))</f>
        <v/>
      </c>
      <c r="U60" s="3"/>
      <c r="Y60" s="3"/>
    </row>
    <row r="61" ht="13.5" spans="1:34">
      <c r="A61" s="61" t="s">
        <v>26</v>
      </c>
      <c r="B61" s="99" t="s">
        <v>177</v>
      </c>
      <c r="C61" s="208"/>
      <c r="D61" s="309"/>
      <c r="E61" s="309"/>
      <c r="F61" s="18"/>
      <c r="G61" s="18"/>
      <c r="H61" s="18"/>
      <c r="I61" s="274">
        <f t="shared" si="91"/>
        <v>0</v>
      </c>
      <c r="K61" s="3" t="s">
        <v>297</v>
      </c>
      <c r="L61" s="3" t="str">
        <f t="shared" si="92"/>
        <v/>
      </c>
      <c r="M61" s="68" t="str">
        <f t="shared" si="93"/>
        <v/>
      </c>
      <c r="N61" s="3" t="str">
        <f t="shared" si="94"/>
        <v/>
      </c>
      <c r="P61" s="3" t="s">
        <v>298</v>
      </c>
      <c r="Q61" s="69" t="str">
        <f t="shared" ref="Q61:Q63" si="95">SUBSTITUTE(D61,",",".")</f>
        <v/>
      </c>
      <c r="R61" s="3" t="str">
        <f t="shared" ref="R61:R63" si="96">CONCATENATE("&lt;/",RIGHT(P61,LEN(P61)-9))</f>
        <v>&lt;/valorPessoalEncargosSociaisNPIEA&gt;</v>
      </c>
      <c r="T61" s="3" t="s">
        <v>299</v>
      </c>
      <c r="U61" s="69" t="str">
        <f t="shared" ref="U61:U63" si="97">SUBSTITUTE(E61,",",".")</f>
        <v/>
      </c>
      <c r="V61" s="3" t="str">
        <f t="shared" ref="V61:V63" si="98">CONCATENATE("&lt;/",RIGHT(T61,LEN(T61)-9))</f>
        <v>&lt;/valorPessoalEncargosSociaisNPIDEA&gt;</v>
      </c>
      <c r="X61" s="3" t="s">
        <v>300</v>
      </c>
      <c r="Y61" s="69" t="str">
        <f t="shared" ref="Y61:Y63" si="99">SUBSTITUTE(F61,",",".")</f>
        <v/>
      </c>
      <c r="Z61" s="3" t="str">
        <f t="shared" ref="Z61:Z63" si="100">CONCATENATE("&lt;/",RIGHT(X61,LEN(X61)-9))</f>
        <v>&lt;/valorPessoalEncargosSociaisNPL&gt;</v>
      </c>
      <c r="AB61" s="3" t="s">
        <v>301</v>
      </c>
      <c r="AC61" s="69" t="str">
        <f t="shared" ref="AC61:AC63" si="101">SUBSTITUTE(G61,",",".")</f>
        <v/>
      </c>
      <c r="AD61" s="3" t="str">
        <f t="shared" ref="AD61:AD63" si="102">CONCATENATE("&lt;/",RIGHT(AB61,LEN(AB61)-9))</f>
        <v>&lt;/valorPessoalEncargosSociaisNPP&gt;</v>
      </c>
      <c r="AF61" s="3" t="s">
        <v>302</v>
      </c>
      <c r="AG61" s="69" t="str">
        <f t="shared" ref="AG61:AG63" si="103">SUBSTITUTE(H61,",",".")</f>
        <v/>
      </c>
      <c r="AH61" s="3" t="str">
        <f t="shared" ref="AH61:AH63" si="104">CONCATENATE("&lt;/",RIGHT(AF61,LEN(AF61)-9))</f>
        <v>&lt;/valorPessoalEncargosSociaisNPC&gt;</v>
      </c>
    </row>
    <row r="62" ht="13.5" spans="1:34">
      <c r="A62" s="61" t="s">
        <v>32</v>
      </c>
      <c r="B62" s="99" t="s">
        <v>185</v>
      </c>
      <c r="C62" s="208"/>
      <c r="D62" s="309"/>
      <c r="E62" s="309"/>
      <c r="F62" s="18"/>
      <c r="G62" s="18"/>
      <c r="H62" s="18"/>
      <c r="I62" s="274">
        <f t="shared" si="91"/>
        <v>0</v>
      </c>
      <c r="K62" s="3" t="s">
        <v>303</v>
      </c>
      <c r="L62" s="3" t="str">
        <f t="shared" si="92"/>
        <v/>
      </c>
      <c r="M62" s="68" t="str">
        <f t="shared" si="93"/>
        <v/>
      </c>
      <c r="N62" s="3" t="str">
        <f t="shared" si="94"/>
        <v/>
      </c>
      <c r="P62" s="3" t="s">
        <v>304</v>
      </c>
      <c r="Q62" s="69" t="str">
        <f t="shared" si="95"/>
        <v/>
      </c>
      <c r="R62" s="3" t="str">
        <f t="shared" si="96"/>
        <v>&lt;/valorJurosEncargosDividaNPIEA&gt;</v>
      </c>
      <c r="T62" s="3" t="s">
        <v>305</v>
      </c>
      <c r="U62" s="69" t="str">
        <f t="shared" si="97"/>
        <v/>
      </c>
      <c r="V62" s="3" t="str">
        <f t="shared" si="98"/>
        <v>&lt;/valorJurosEncargosDividaNPIDEA&gt;</v>
      </c>
      <c r="X62" s="3" t="s">
        <v>306</v>
      </c>
      <c r="Y62" s="69" t="str">
        <f t="shared" si="99"/>
        <v/>
      </c>
      <c r="Z62" s="3" t="str">
        <f t="shared" si="100"/>
        <v>&lt;/valorJurosEncargosDividaNPL&gt;</v>
      </c>
      <c r="AB62" s="3" t="s">
        <v>307</v>
      </c>
      <c r="AC62" s="69" t="str">
        <f t="shared" si="101"/>
        <v/>
      </c>
      <c r="AD62" s="3" t="str">
        <f t="shared" si="102"/>
        <v>&lt;/valorJurosEncargosDividaNPP&gt;</v>
      </c>
      <c r="AF62" s="3" t="s">
        <v>308</v>
      </c>
      <c r="AG62" s="69" t="str">
        <f t="shared" si="103"/>
        <v/>
      </c>
      <c r="AH62" s="3" t="str">
        <f t="shared" si="104"/>
        <v>&lt;/valorJurosEncargosDividaNPC&gt;</v>
      </c>
    </row>
    <row r="63" ht="13.5" spans="1:34">
      <c r="A63" s="65" t="s">
        <v>38</v>
      </c>
      <c r="B63" s="216" t="s">
        <v>193</v>
      </c>
      <c r="C63" s="208"/>
      <c r="D63" s="310"/>
      <c r="E63" s="310"/>
      <c r="F63" s="32"/>
      <c r="G63" s="32"/>
      <c r="H63" s="32"/>
      <c r="I63" s="275">
        <f t="shared" si="91"/>
        <v>0</v>
      </c>
      <c r="K63" s="3" t="s">
        <v>309</v>
      </c>
      <c r="L63" s="3" t="str">
        <f t="shared" si="92"/>
        <v/>
      </c>
      <c r="M63" s="68" t="str">
        <f t="shared" si="93"/>
        <v/>
      </c>
      <c r="N63" s="3" t="str">
        <f t="shared" si="94"/>
        <v/>
      </c>
      <c r="P63" s="3" t="s">
        <v>310</v>
      </c>
      <c r="Q63" s="69" t="str">
        <f t="shared" si="95"/>
        <v/>
      </c>
      <c r="R63" s="3" t="str">
        <f t="shared" si="96"/>
        <v>&lt;/valorOutrasDespesasCorrentesNPIEA&gt;</v>
      </c>
      <c r="T63" s="3" t="s">
        <v>311</v>
      </c>
      <c r="U63" s="69" t="str">
        <f t="shared" si="97"/>
        <v/>
      </c>
      <c r="V63" s="3" t="str">
        <f t="shared" si="98"/>
        <v>&lt;/valorOutrasDespesasCorrentesNPIDEA&gt;</v>
      </c>
      <c r="X63" s="3" t="s">
        <v>312</v>
      </c>
      <c r="Y63" s="69" t="str">
        <f t="shared" si="99"/>
        <v/>
      </c>
      <c r="Z63" s="3" t="str">
        <f t="shared" si="100"/>
        <v>&lt;/valorOutrasDespesasCorrentesNPL&gt;</v>
      </c>
      <c r="AB63" s="3" t="s">
        <v>313</v>
      </c>
      <c r="AC63" s="69" t="str">
        <f t="shared" si="101"/>
        <v/>
      </c>
      <c r="AD63" s="3" t="str">
        <f t="shared" si="102"/>
        <v>&lt;/valorOutrasDespesasCorrentesNPP&gt;</v>
      </c>
      <c r="AF63" s="3" t="s">
        <v>314</v>
      </c>
      <c r="AG63" s="69" t="str">
        <f t="shared" si="103"/>
        <v/>
      </c>
      <c r="AH63" s="3" t="str">
        <f t="shared" si="104"/>
        <v>&lt;/valorOutrasDespesasCorrentesNPC&gt;</v>
      </c>
    </row>
    <row r="64" ht="13.5" spans="1:25">
      <c r="A64" s="217" t="s">
        <v>44</v>
      </c>
      <c r="B64" s="191" t="s">
        <v>315</v>
      </c>
      <c r="C64" s="208"/>
      <c r="D64" s="293">
        <f t="shared" ref="D64:E64" si="105">SUM(D65:D67)</f>
        <v>0</v>
      </c>
      <c r="E64" s="293">
        <f t="shared" si="105"/>
        <v>0</v>
      </c>
      <c r="F64" s="293">
        <f t="shared" ref="F64:G64" si="106">SUM(F65:G67)</f>
        <v>0</v>
      </c>
      <c r="G64" s="293">
        <f t="shared" si="106"/>
        <v>0</v>
      </c>
      <c r="H64" s="293">
        <f>SUM(H65:H67)</f>
        <v>0</v>
      </c>
      <c r="I64" s="246">
        <f t="shared" si="91"/>
        <v>0</v>
      </c>
      <c r="K64" s="3" t="s">
        <v>316</v>
      </c>
      <c r="L64" s="3" t="str">
        <f t="shared" si="92"/>
        <v/>
      </c>
      <c r="M64" s="68" t="str">
        <f t="shared" si="93"/>
        <v/>
      </c>
      <c r="N64" s="3" t="str">
        <f t="shared" si="94"/>
        <v/>
      </c>
      <c r="U64" s="3"/>
      <c r="Y64" s="3"/>
    </row>
    <row r="65" ht="13.5" spans="1:34">
      <c r="A65" s="61" t="s">
        <v>50</v>
      </c>
      <c r="B65" s="99" t="s">
        <v>317</v>
      </c>
      <c r="C65" s="208"/>
      <c r="D65" s="309"/>
      <c r="E65" s="309"/>
      <c r="F65" s="18"/>
      <c r="G65" s="18"/>
      <c r="H65" s="18"/>
      <c r="I65" s="274">
        <f t="shared" si="91"/>
        <v>0</v>
      </c>
      <c r="K65" s="3" t="s">
        <v>318</v>
      </c>
      <c r="L65" s="3" t="str">
        <f t="shared" si="92"/>
        <v/>
      </c>
      <c r="M65" s="68" t="str">
        <f t="shared" si="93"/>
        <v/>
      </c>
      <c r="N65" s="3" t="str">
        <f t="shared" si="94"/>
        <v/>
      </c>
      <c r="P65" s="3" t="s">
        <v>319</v>
      </c>
      <c r="Q65" s="69" t="str">
        <f t="shared" ref="Q65:Q67" si="107">SUBSTITUTE(D65,",",".")</f>
        <v/>
      </c>
      <c r="R65" s="3" t="str">
        <f t="shared" ref="R65:R67" si="108">CONCATENATE("&lt;/",RIGHT(P65,LEN(P65)-9))</f>
        <v>&lt;/valorInvestimentosNPIEA&gt;</v>
      </c>
      <c r="T65" s="3" t="s">
        <v>320</v>
      </c>
      <c r="U65" s="69" t="str">
        <f t="shared" ref="U65:U67" si="109">SUBSTITUTE(E65,",",".")</f>
        <v/>
      </c>
      <c r="V65" s="3" t="str">
        <f t="shared" ref="V65:V67" si="110">CONCATENATE("&lt;/",RIGHT(T65,LEN(T65)-9))</f>
        <v>&lt;/valorInvestimentosNPIDEA&gt;</v>
      </c>
      <c r="X65" s="3" t="s">
        <v>321</v>
      </c>
      <c r="Y65" s="69" t="str">
        <f t="shared" ref="Y65:Y67" si="111">SUBSTITUTE(F65,",",".")</f>
        <v/>
      </c>
      <c r="Z65" s="3" t="str">
        <f t="shared" ref="Z65:Z67" si="112">CONCATENATE("&lt;/",RIGHT(X65,LEN(X65)-9))</f>
        <v>&lt;/valorInvestimentosNPL&gt;</v>
      </c>
      <c r="AB65" s="3" t="s">
        <v>322</v>
      </c>
      <c r="AC65" s="69" t="str">
        <f t="shared" ref="AC65:AC67" si="113">SUBSTITUTE(G65,",",".")</f>
        <v/>
      </c>
      <c r="AD65" s="3" t="str">
        <f t="shared" ref="AD65:AD67" si="114">CONCATENATE("&lt;/",RIGHT(AB65,LEN(AB65)-9))</f>
        <v>&lt;/valorInvestimentosNPP&gt;</v>
      </c>
      <c r="AF65" s="3" t="s">
        <v>323</v>
      </c>
      <c r="AG65" s="69" t="str">
        <f t="shared" ref="AG65:AG67" si="115">SUBSTITUTE(H65,",",".")</f>
        <v/>
      </c>
      <c r="AH65" s="3" t="str">
        <f t="shared" ref="AH65:AH67" si="116">CONCATENATE("&lt;/",RIGHT(AF65,LEN(AF65)-9))</f>
        <v>&lt;/valorInvestimentosNPC&gt;</v>
      </c>
    </row>
    <row r="66" ht="13.5" spans="1:34">
      <c r="A66" s="58" t="s">
        <v>56</v>
      </c>
      <c r="B66" s="99" t="s">
        <v>208</v>
      </c>
      <c r="C66" s="208"/>
      <c r="D66" s="309"/>
      <c r="E66" s="309"/>
      <c r="F66" s="18"/>
      <c r="G66" s="18"/>
      <c r="H66" s="18"/>
      <c r="I66" s="274">
        <f t="shared" si="91"/>
        <v>0</v>
      </c>
      <c r="K66" s="3" t="s">
        <v>324</v>
      </c>
      <c r="L66" s="3" t="str">
        <f t="shared" si="92"/>
        <v/>
      </c>
      <c r="M66" s="68" t="str">
        <f t="shared" si="93"/>
        <v/>
      </c>
      <c r="N66" s="3" t="str">
        <f t="shared" si="94"/>
        <v/>
      </c>
      <c r="P66" s="3" t="s">
        <v>325</v>
      </c>
      <c r="Q66" s="69" t="str">
        <f t="shared" si="107"/>
        <v/>
      </c>
      <c r="R66" s="3" t="str">
        <f t="shared" si="108"/>
        <v>&lt;/valorInversoesFinanceirasNPIEA&gt;</v>
      </c>
      <c r="T66" s="3" t="s">
        <v>326</v>
      </c>
      <c r="U66" s="69" t="str">
        <f t="shared" si="109"/>
        <v/>
      </c>
      <c r="V66" s="3" t="str">
        <f t="shared" si="110"/>
        <v>&lt;/valorInversoesFinanceirasNPIDEA&gt;</v>
      </c>
      <c r="X66" s="3" t="s">
        <v>327</v>
      </c>
      <c r="Y66" s="69" t="str">
        <f t="shared" si="111"/>
        <v/>
      </c>
      <c r="Z66" s="3" t="str">
        <f t="shared" si="112"/>
        <v>&lt;/valorInversoesFinanceirasNPL&gt;</v>
      </c>
      <c r="AB66" s="3" t="s">
        <v>328</v>
      </c>
      <c r="AC66" s="69" t="str">
        <f t="shared" si="113"/>
        <v/>
      </c>
      <c r="AD66" s="3" t="str">
        <f t="shared" si="114"/>
        <v>&lt;/valorInversoesFinanceirasNPP&gt;</v>
      </c>
      <c r="AF66" s="3" t="s">
        <v>329</v>
      </c>
      <c r="AG66" s="69" t="str">
        <f t="shared" si="115"/>
        <v/>
      </c>
      <c r="AH66" s="3" t="str">
        <f t="shared" si="116"/>
        <v>&lt;/valorInversoesFinanceirasNPC&gt;</v>
      </c>
    </row>
    <row r="67" ht="13.5" spans="1:34">
      <c r="A67" s="65" t="s">
        <v>62</v>
      </c>
      <c r="B67" s="216" t="s">
        <v>216</v>
      </c>
      <c r="C67" s="208"/>
      <c r="D67" s="310"/>
      <c r="E67" s="310"/>
      <c r="F67" s="32"/>
      <c r="G67" s="32"/>
      <c r="H67" s="32"/>
      <c r="I67" s="275">
        <f t="shared" si="91"/>
        <v>0</v>
      </c>
      <c r="K67" s="3" t="s">
        <v>330</v>
      </c>
      <c r="L67" s="3" t="str">
        <f t="shared" si="92"/>
        <v/>
      </c>
      <c r="M67" s="68" t="str">
        <f t="shared" si="93"/>
        <v/>
      </c>
      <c r="N67" s="3" t="str">
        <f t="shared" si="94"/>
        <v/>
      </c>
      <c r="P67" s="3" t="s">
        <v>331</v>
      </c>
      <c r="Q67" s="69" t="str">
        <f t="shared" si="107"/>
        <v/>
      </c>
      <c r="R67" s="3" t="str">
        <f t="shared" si="108"/>
        <v>&lt;/valorAmortizacaoDividaNPIEA&gt;</v>
      </c>
      <c r="T67" s="3" t="s">
        <v>332</v>
      </c>
      <c r="U67" s="69" t="str">
        <f t="shared" si="109"/>
        <v/>
      </c>
      <c r="V67" s="3" t="str">
        <f t="shared" si="110"/>
        <v>&lt;/valorAmortizacaoDividaNPIDEA&gt;</v>
      </c>
      <c r="X67" s="3" t="s">
        <v>333</v>
      </c>
      <c r="Y67" s="69" t="str">
        <f t="shared" si="111"/>
        <v/>
      </c>
      <c r="Z67" s="3" t="str">
        <f t="shared" si="112"/>
        <v>&lt;/valorAmortizacaoDividaNPL&gt;</v>
      </c>
      <c r="AB67" s="3" t="s">
        <v>334</v>
      </c>
      <c r="AC67" s="69" t="str">
        <f t="shared" si="113"/>
        <v/>
      </c>
      <c r="AD67" s="3" t="str">
        <f t="shared" si="114"/>
        <v>&lt;/valorAmortizacaoDividaNPP&gt;</v>
      </c>
      <c r="AF67" s="3" t="s">
        <v>335</v>
      </c>
      <c r="AG67" s="69" t="str">
        <f t="shared" si="115"/>
        <v/>
      </c>
      <c r="AH67" s="3" t="str">
        <f t="shared" si="116"/>
        <v>&lt;/valorAmortizacaoDividaNPC&gt;</v>
      </c>
    </row>
    <row r="68" ht="13.5" spans="1:25">
      <c r="A68" s="71" t="s">
        <v>68</v>
      </c>
      <c r="B68" s="82" t="s">
        <v>336</v>
      </c>
      <c r="C68" s="208"/>
      <c r="D68" s="304">
        <f t="shared" ref="D68:H68" si="117">D60+D64</f>
        <v>0</v>
      </c>
      <c r="E68" s="304">
        <f t="shared" si="117"/>
        <v>0</v>
      </c>
      <c r="F68" s="304">
        <f t="shared" si="117"/>
        <v>0</v>
      </c>
      <c r="G68" s="304">
        <f t="shared" si="117"/>
        <v>0</v>
      </c>
      <c r="H68" s="304">
        <f t="shared" si="117"/>
        <v>0</v>
      </c>
      <c r="I68" s="314">
        <f t="shared" si="91"/>
        <v>0</v>
      </c>
      <c r="K68" s="3" t="s">
        <v>337</v>
      </c>
      <c r="L68" s="3" t="str">
        <f t="shared" si="92"/>
        <v/>
      </c>
      <c r="M68" s="68" t="str">
        <f t="shared" si="93"/>
        <v/>
      </c>
      <c r="N68" s="3" t="str">
        <f t="shared" si="94"/>
        <v/>
      </c>
      <c r="U68" s="3"/>
      <c r="Y68" s="3"/>
    </row>
    <row r="69" ht="13.5" spans="1:25">
      <c r="A69" s="132"/>
      <c r="B69" s="3"/>
      <c r="C69" s="3"/>
      <c r="D69" s="3"/>
      <c r="E69" s="3"/>
      <c r="F69" s="3"/>
      <c r="G69" s="3"/>
      <c r="H69" s="3"/>
      <c r="I69" s="3"/>
      <c r="M69" s="3"/>
      <c r="U69" s="3"/>
      <c r="Y69" s="3"/>
    </row>
    <row r="70" ht="13.5" spans="1:25">
      <c r="A70" s="78" t="s">
        <v>338</v>
      </c>
      <c r="B70" s="79"/>
      <c r="C70" s="79"/>
      <c r="D70" s="79"/>
      <c r="E70" s="79"/>
      <c r="F70" s="79"/>
      <c r="G70" s="79"/>
      <c r="H70" s="80"/>
      <c r="I70" s="3"/>
      <c r="M70" s="3"/>
      <c r="U70" s="3"/>
      <c r="Y70" s="3"/>
    </row>
    <row r="71" ht="12.75" spans="1:25">
      <c r="A71" s="316" t="s">
        <v>15</v>
      </c>
      <c r="B71" s="317" t="s">
        <v>339</v>
      </c>
      <c r="C71" s="318"/>
      <c r="D71" s="319" t="s">
        <v>286</v>
      </c>
      <c r="E71" s="5"/>
      <c r="F71" s="320" t="s">
        <v>340</v>
      </c>
      <c r="G71" s="321" t="s">
        <v>341</v>
      </c>
      <c r="H71" s="322" t="s">
        <v>342</v>
      </c>
      <c r="I71" s="3"/>
      <c r="M71" s="3"/>
      <c r="U71" s="3"/>
      <c r="Y71" s="3"/>
    </row>
    <row r="72" ht="77.25" spans="1:25">
      <c r="A72" s="167"/>
      <c r="B72" s="170"/>
      <c r="C72" s="323" t="s">
        <v>17</v>
      </c>
      <c r="D72" s="324" t="s">
        <v>291</v>
      </c>
      <c r="E72" s="324" t="s">
        <v>343</v>
      </c>
      <c r="F72" s="170"/>
      <c r="G72" s="325"/>
      <c r="H72" s="171"/>
      <c r="I72" s="3"/>
      <c r="L72" s="3" t="s">
        <v>344</v>
      </c>
      <c r="M72" s="3"/>
      <c r="N72" s="3" t="s">
        <v>345</v>
      </c>
      <c r="U72" s="3"/>
      <c r="Y72" s="3"/>
    </row>
    <row r="73" ht="13.5" spans="1:25">
      <c r="A73" s="217" t="s">
        <v>23</v>
      </c>
      <c r="B73" s="191" t="s">
        <v>295</v>
      </c>
      <c r="C73" s="208"/>
      <c r="D73" s="296">
        <f t="shared" ref="D73:G73" si="118">SUM(D74:D76)</f>
        <v>0</v>
      </c>
      <c r="E73" s="296">
        <f t="shared" si="118"/>
        <v>0</v>
      </c>
      <c r="F73" s="296">
        <f t="shared" si="118"/>
        <v>0</v>
      </c>
      <c r="G73" s="296">
        <f t="shared" si="118"/>
        <v>0</v>
      </c>
      <c r="H73" s="263">
        <f t="shared" ref="H73:H81" si="119">(D73+E73)-(F73+G73)</f>
        <v>0</v>
      </c>
      <c r="I73" s="3"/>
      <c r="K73" s="3" t="s">
        <v>346</v>
      </c>
      <c r="L73" s="3" t="str">
        <f t="shared" ref="L73:L81" si="120">IF(C73="","",K73)</f>
        <v/>
      </c>
      <c r="M73" s="68" t="str">
        <f t="shared" ref="M73:M81" si="121">IF(C73="","",C73)</f>
        <v/>
      </c>
      <c r="N73" s="3" t="str">
        <f t="shared" ref="N73:N81" si="122">IF(C73="","",CONCATENATE("&lt;/",RIGHT(L73,LEN(L73)-9)))</f>
        <v/>
      </c>
      <c r="U73" s="3"/>
      <c r="Y73" s="3"/>
    </row>
    <row r="74" ht="13.5" spans="1:30">
      <c r="A74" s="61" t="s">
        <v>26</v>
      </c>
      <c r="B74" s="326" t="s">
        <v>177</v>
      </c>
      <c r="C74" s="208"/>
      <c r="D74" s="18"/>
      <c r="E74" s="18"/>
      <c r="F74" s="18"/>
      <c r="G74" s="309"/>
      <c r="H74" s="263">
        <f t="shared" si="119"/>
        <v>0</v>
      </c>
      <c r="I74" s="3"/>
      <c r="K74" s="3" t="s">
        <v>347</v>
      </c>
      <c r="L74" s="3" t="str">
        <f t="shared" si="120"/>
        <v/>
      </c>
      <c r="M74" s="68" t="str">
        <f t="shared" si="121"/>
        <v/>
      </c>
      <c r="N74" s="3" t="str">
        <f t="shared" si="122"/>
        <v/>
      </c>
      <c r="P74" s="3" t="s">
        <v>348</v>
      </c>
      <c r="Q74" s="69" t="str">
        <f t="shared" ref="Q74:Q76" si="123">SUBSTITUTE(D74,",",".")</f>
        <v/>
      </c>
      <c r="R74" s="3" t="str">
        <f t="shared" ref="R74:R76" si="124">CONCATENATE("&lt;/",RIGHT(P74,LEN(P74)-9))</f>
        <v>&lt;/valorPessoalEncargosSociaisPIEA&gt;</v>
      </c>
      <c r="T74" s="3" t="s">
        <v>349</v>
      </c>
      <c r="U74" s="69" t="str">
        <f t="shared" ref="U74:U76" si="125">SUBSTITUTE(E74,",",".")</f>
        <v/>
      </c>
      <c r="V74" s="3" t="str">
        <f t="shared" ref="V74:V76" si="126">CONCATENATE("&lt;/",RIGHT(T74,LEN(T74)-9))</f>
        <v>&lt;/valorPessoalEncargosSociaisPIDEA&gt;</v>
      </c>
      <c r="X74" s="3" t="s">
        <v>350</v>
      </c>
      <c r="Y74" s="69" t="str">
        <f t="shared" ref="Y74:Y76" si="127">SUBSTITUTE(F74,",",".")</f>
        <v/>
      </c>
      <c r="Z74" s="3" t="str">
        <f t="shared" ref="Z74:Z76" si="128">CONCATENATE("&lt;/",RIGHT(X74,LEN(X74)-9))</f>
        <v>&lt;/valorPessoalEncargosSociaisPP&gt;</v>
      </c>
      <c r="AB74" s="3" t="s">
        <v>351</v>
      </c>
      <c r="AC74" s="69" t="str">
        <f t="shared" ref="AC74:AC76" si="129">SUBSTITUTE(G74,",",".")</f>
        <v/>
      </c>
      <c r="AD74" s="3" t="str">
        <f t="shared" ref="AD74:AD76" si="130">CONCATENATE("&lt;/",RIGHT(AB74,LEN(AB74)-9))</f>
        <v>&lt;/valorPessoalEncargosSociaisPC&gt;</v>
      </c>
    </row>
    <row r="75" ht="13.5" spans="1:30">
      <c r="A75" s="61" t="s">
        <v>32</v>
      </c>
      <c r="B75" s="326" t="s">
        <v>185</v>
      </c>
      <c r="C75" s="208"/>
      <c r="D75" s="18"/>
      <c r="E75" s="18"/>
      <c r="F75" s="18"/>
      <c r="G75" s="309"/>
      <c r="H75" s="263">
        <f t="shared" si="119"/>
        <v>0</v>
      </c>
      <c r="I75" s="3"/>
      <c r="K75" s="3" t="s">
        <v>352</v>
      </c>
      <c r="L75" s="3" t="str">
        <f t="shared" si="120"/>
        <v/>
      </c>
      <c r="M75" s="68" t="str">
        <f t="shared" si="121"/>
        <v/>
      </c>
      <c r="N75" s="3" t="str">
        <f t="shared" si="122"/>
        <v/>
      </c>
      <c r="P75" s="3" t="s">
        <v>353</v>
      </c>
      <c r="Q75" s="69" t="str">
        <f t="shared" si="123"/>
        <v/>
      </c>
      <c r="R75" s="3" t="str">
        <f t="shared" si="124"/>
        <v>&lt;/valorJurosEncargosDividaPIEA&gt;</v>
      </c>
      <c r="T75" s="3" t="s">
        <v>354</v>
      </c>
      <c r="U75" s="69" t="str">
        <f t="shared" si="125"/>
        <v/>
      </c>
      <c r="V75" s="3" t="str">
        <f t="shared" si="126"/>
        <v>&lt;/valorJurosEncargosDividaPIDEA&gt;</v>
      </c>
      <c r="X75" s="3" t="s">
        <v>355</v>
      </c>
      <c r="Y75" s="69" t="str">
        <f t="shared" si="127"/>
        <v/>
      </c>
      <c r="Z75" s="3" t="str">
        <f t="shared" si="128"/>
        <v>&lt;/valorJurosEncargosDividaPP&gt;</v>
      </c>
      <c r="AB75" s="3" t="s">
        <v>356</v>
      </c>
      <c r="AC75" s="69" t="str">
        <f t="shared" si="129"/>
        <v/>
      </c>
      <c r="AD75" s="3" t="str">
        <f t="shared" si="130"/>
        <v>&lt;/valorJurosEncargosDividaPC&gt;</v>
      </c>
    </row>
    <row r="76" ht="13.5" spans="1:30">
      <c r="A76" s="65" t="s">
        <v>38</v>
      </c>
      <c r="B76" s="327" t="s">
        <v>193</v>
      </c>
      <c r="C76" s="208"/>
      <c r="D76" s="32"/>
      <c r="E76" s="32"/>
      <c r="F76" s="32"/>
      <c r="G76" s="310"/>
      <c r="H76" s="260">
        <f t="shared" si="119"/>
        <v>0</v>
      </c>
      <c r="I76" s="3"/>
      <c r="K76" s="3" t="s">
        <v>357</v>
      </c>
      <c r="L76" s="3" t="str">
        <f t="shared" si="120"/>
        <v/>
      </c>
      <c r="M76" s="68" t="str">
        <f t="shared" si="121"/>
        <v/>
      </c>
      <c r="N76" s="3" t="str">
        <f t="shared" si="122"/>
        <v/>
      </c>
      <c r="P76" s="3" t="s">
        <v>358</v>
      </c>
      <c r="Q76" s="69" t="str">
        <f t="shared" si="123"/>
        <v/>
      </c>
      <c r="R76" s="3" t="str">
        <f t="shared" si="124"/>
        <v>&lt;/valorOutrasDespesasCorrentesPIEA&gt;</v>
      </c>
      <c r="T76" s="3" t="s">
        <v>359</v>
      </c>
      <c r="U76" s="69" t="str">
        <f t="shared" si="125"/>
        <v/>
      </c>
      <c r="V76" s="3" t="str">
        <f t="shared" si="126"/>
        <v>&lt;/valorOutrasDespesasCorrentesPIDEA&gt;</v>
      </c>
      <c r="X76" s="3" t="s">
        <v>360</v>
      </c>
      <c r="Y76" s="69" t="str">
        <f t="shared" si="127"/>
        <v/>
      </c>
      <c r="Z76" s="3" t="str">
        <f t="shared" si="128"/>
        <v>&lt;/valorOutrasDespesasCorrentesPP&gt;</v>
      </c>
      <c r="AB76" s="3" t="s">
        <v>361</v>
      </c>
      <c r="AC76" s="69" t="str">
        <f t="shared" si="129"/>
        <v/>
      </c>
      <c r="AD76" s="3" t="str">
        <f t="shared" si="130"/>
        <v>&lt;/valorOutrasDespesasCorrentesPC&gt;</v>
      </c>
    </row>
    <row r="77" ht="13.5" spans="1:25">
      <c r="A77" s="217" t="s">
        <v>44</v>
      </c>
      <c r="B77" s="191" t="s">
        <v>315</v>
      </c>
      <c r="C77" s="208"/>
      <c r="D77" s="296">
        <f t="shared" ref="D77:G77" si="131">SUM(D78:D80)</f>
        <v>0</v>
      </c>
      <c r="E77" s="328">
        <f t="shared" si="131"/>
        <v>0</v>
      </c>
      <c r="F77" s="296">
        <f t="shared" si="131"/>
        <v>0</v>
      </c>
      <c r="G77" s="296">
        <f t="shared" si="131"/>
        <v>0</v>
      </c>
      <c r="H77" s="263">
        <f t="shared" si="119"/>
        <v>0</v>
      </c>
      <c r="I77" s="3"/>
      <c r="K77" s="3" t="s">
        <v>362</v>
      </c>
      <c r="L77" s="3" t="str">
        <f t="shared" si="120"/>
        <v/>
      </c>
      <c r="M77" s="68" t="str">
        <f t="shared" si="121"/>
        <v/>
      </c>
      <c r="N77" s="3" t="str">
        <f t="shared" si="122"/>
        <v/>
      </c>
      <c r="U77" s="3"/>
      <c r="Y77" s="3"/>
    </row>
    <row r="78" ht="13.5" spans="1:30">
      <c r="A78" s="61" t="s">
        <v>50</v>
      </c>
      <c r="B78" s="326" t="s">
        <v>317</v>
      </c>
      <c r="C78" s="208"/>
      <c r="D78" s="18"/>
      <c r="E78" s="18"/>
      <c r="F78" s="18"/>
      <c r="G78" s="309"/>
      <c r="H78" s="263">
        <f t="shared" si="119"/>
        <v>0</v>
      </c>
      <c r="I78" s="3"/>
      <c r="K78" s="3" t="s">
        <v>363</v>
      </c>
      <c r="L78" s="3" t="str">
        <f t="shared" si="120"/>
        <v/>
      </c>
      <c r="M78" s="68" t="str">
        <f t="shared" si="121"/>
        <v/>
      </c>
      <c r="N78" s="3" t="str">
        <f t="shared" si="122"/>
        <v/>
      </c>
      <c r="P78" s="3" t="s">
        <v>364</v>
      </c>
      <c r="Q78" s="69" t="str">
        <f t="shared" ref="Q78:Q80" si="132">SUBSTITUTE(D78,",",".")</f>
        <v/>
      </c>
      <c r="R78" s="3" t="str">
        <f t="shared" ref="R78:R80" si="133">CONCATENATE("&lt;/",RIGHT(P78,LEN(P78)-9))</f>
        <v>&lt;/valorInvestimentosPIEA&gt;</v>
      </c>
      <c r="T78" s="3" t="s">
        <v>365</v>
      </c>
      <c r="U78" s="69" t="str">
        <f t="shared" ref="U78:U80" si="134">SUBSTITUTE(E78,",",".")</f>
        <v/>
      </c>
      <c r="V78" s="3" t="str">
        <f t="shared" ref="V78:V80" si="135">CONCATENATE("&lt;/",RIGHT(T78,LEN(T78)-9))</f>
        <v>&lt;/valorInvestimentosPIDEA&gt;</v>
      </c>
      <c r="X78" s="3" t="s">
        <v>366</v>
      </c>
      <c r="Y78" s="69" t="str">
        <f t="shared" ref="Y78:Y80" si="136">SUBSTITUTE(F78,",",".")</f>
        <v/>
      </c>
      <c r="Z78" s="3" t="str">
        <f t="shared" ref="Z78:Z80" si="137">CONCATENATE("&lt;/",RIGHT(X78,LEN(X78)-9))</f>
        <v>&lt;/valorInvestimentosPP&gt;</v>
      </c>
      <c r="AB78" s="3" t="s">
        <v>367</v>
      </c>
      <c r="AC78" s="69" t="str">
        <f t="shared" ref="AC78:AC80" si="138">SUBSTITUTE(G78,",",".")</f>
        <v/>
      </c>
      <c r="AD78" s="3" t="str">
        <f t="shared" ref="AD78:AD80" si="139">CONCATENATE("&lt;/",RIGHT(AB78,LEN(AB78)-9))</f>
        <v>&lt;/valorInvestimentosPC&gt;</v>
      </c>
    </row>
    <row r="79" ht="13.5" spans="1:30">
      <c r="A79" s="58" t="s">
        <v>56</v>
      </c>
      <c r="B79" s="326" t="s">
        <v>208</v>
      </c>
      <c r="C79" s="208"/>
      <c r="D79" s="18"/>
      <c r="E79" s="18"/>
      <c r="F79" s="18"/>
      <c r="G79" s="309"/>
      <c r="H79" s="263">
        <f t="shared" si="119"/>
        <v>0</v>
      </c>
      <c r="I79" s="3"/>
      <c r="K79" s="3" t="s">
        <v>368</v>
      </c>
      <c r="L79" s="3" t="str">
        <f t="shared" si="120"/>
        <v/>
      </c>
      <c r="M79" s="68" t="str">
        <f t="shared" si="121"/>
        <v/>
      </c>
      <c r="N79" s="3" t="str">
        <f t="shared" si="122"/>
        <v/>
      </c>
      <c r="P79" s="3" t="s">
        <v>369</v>
      </c>
      <c r="Q79" s="69" t="str">
        <f t="shared" si="132"/>
        <v/>
      </c>
      <c r="R79" s="3" t="str">
        <f t="shared" si="133"/>
        <v>&lt;/valorInversoesFinanceirasPIEA&gt;</v>
      </c>
      <c r="T79" s="3" t="s">
        <v>370</v>
      </c>
      <c r="U79" s="69" t="str">
        <f t="shared" si="134"/>
        <v/>
      </c>
      <c r="V79" s="3" t="str">
        <f t="shared" si="135"/>
        <v>&lt;/valorInversoesFinanceirasPIDEA&gt;</v>
      </c>
      <c r="X79" s="3" t="s">
        <v>371</v>
      </c>
      <c r="Y79" s="69" t="str">
        <f t="shared" si="136"/>
        <v/>
      </c>
      <c r="Z79" s="3" t="str">
        <f t="shared" si="137"/>
        <v>&lt;/valorInversoesFinanceirasPP&gt;</v>
      </c>
      <c r="AB79" s="3" t="s">
        <v>372</v>
      </c>
      <c r="AC79" s="69" t="str">
        <f t="shared" si="138"/>
        <v/>
      </c>
      <c r="AD79" s="3" t="str">
        <f t="shared" si="139"/>
        <v>&lt;/valorInversoesFinanceirasPC&gt;</v>
      </c>
    </row>
    <row r="80" ht="13.5" spans="1:30">
      <c r="A80" s="65" t="s">
        <v>62</v>
      </c>
      <c r="B80" s="216" t="s">
        <v>216</v>
      </c>
      <c r="C80" s="208"/>
      <c r="D80" s="130"/>
      <c r="E80" s="130"/>
      <c r="F80" s="130"/>
      <c r="G80" s="329"/>
      <c r="H80" s="330">
        <f t="shared" si="119"/>
        <v>0</v>
      </c>
      <c r="I80" s="3"/>
      <c r="K80" s="3" t="s">
        <v>373</v>
      </c>
      <c r="L80" s="3" t="str">
        <f t="shared" si="120"/>
        <v/>
      </c>
      <c r="M80" s="68" t="str">
        <f t="shared" si="121"/>
        <v/>
      </c>
      <c r="N80" s="3" t="str">
        <f t="shared" si="122"/>
        <v/>
      </c>
      <c r="P80" s="3" t="s">
        <v>374</v>
      </c>
      <c r="Q80" s="69" t="str">
        <f t="shared" si="132"/>
        <v/>
      </c>
      <c r="R80" s="3" t="str">
        <f t="shared" si="133"/>
        <v>&lt;/valorAmortizacaoDividaPIEA&gt;</v>
      </c>
      <c r="T80" s="3" t="s">
        <v>375</v>
      </c>
      <c r="U80" s="69" t="str">
        <f t="shared" si="134"/>
        <v/>
      </c>
      <c r="V80" s="3" t="str">
        <f t="shared" si="135"/>
        <v>&lt;/valorAmortizacaoDividaPIDEA&gt;</v>
      </c>
      <c r="X80" s="3" t="s">
        <v>376</v>
      </c>
      <c r="Y80" s="69" t="str">
        <f t="shared" si="136"/>
        <v/>
      </c>
      <c r="Z80" s="3" t="str">
        <f t="shared" si="137"/>
        <v>&lt;/valorAmortizacaoDividaPP&gt;</v>
      </c>
      <c r="AB80" s="3" t="s">
        <v>377</v>
      </c>
      <c r="AC80" s="69" t="str">
        <f t="shared" si="138"/>
        <v/>
      </c>
      <c r="AD80" s="3" t="str">
        <f t="shared" si="139"/>
        <v>&lt;/valorAmortizacaoDividaPC&gt;</v>
      </c>
    </row>
    <row r="81" ht="13.5" spans="1:25">
      <c r="A81" s="71" t="s">
        <v>68</v>
      </c>
      <c r="B81" s="82" t="s">
        <v>336</v>
      </c>
      <c r="C81" s="208"/>
      <c r="D81" s="157">
        <f t="shared" ref="D81:G81" si="140">SUM(D73,D77)</f>
        <v>0</v>
      </c>
      <c r="E81" s="157">
        <f t="shared" si="140"/>
        <v>0</v>
      </c>
      <c r="F81" s="157">
        <f t="shared" si="140"/>
        <v>0</v>
      </c>
      <c r="G81" s="157">
        <f t="shared" si="140"/>
        <v>0</v>
      </c>
      <c r="H81" s="158">
        <f t="shared" si="119"/>
        <v>0</v>
      </c>
      <c r="I81" s="3"/>
      <c r="K81" s="3" t="s">
        <v>378</v>
      </c>
      <c r="L81" s="3" t="str">
        <f t="shared" si="120"/>
        <v/>
      </c>
      <c r="M81" s="68" t="str">
        <f t="shared" si="121"/>
        <v/>
      </c>
      <c r="N81" s="3" t="str">
        <f t="shared" si="122"/>
        <v/>
      </c>
      <c r="U81" s="3"/>
      <c r="Y81" s="3"/>
    </row>
    <row r="82" ht="12.75" spans="1:25">
      <c r="A82" s="132"/>
      <c r="B82" s="3"/>
      <c r="C82" s="3"/>
      <c r="D82" s="3"/>
      <c r="E82" s="3"/>
      <c r="F82" s="3"/>
      <c r="G82" s="3"/>
      <c r="H82" s="3"/>
      <c r="I82" s="3"/>
      <c r="M82" s="3"/>
      <c r="U82" s="3"/>
      <c r="Y82" s="3"/>
    </row>
    <row r="83" ht="12.75" spans="1:25">
      <c r="A83" s="132"/>
      <c r="B83" s="3"/>
      <c r="C83" s="3"/>
      <c r="D83" s="3"/>
      <c r="E83" s="3"/>
      <c r="F83" s="3"/>
      <c r="G83" s="3"/>
      <c r="H83" s="3"/>
      <c r="I83" s="3"/>
      <c r="L83" s="3" t="s">
        <v>379</v>
      </c>
      <c r="M83" s="3"/>
      <c r="U83" s="3"/>
      <c r="Y83" s="3"/>
    </row>
    <row r="84" ht="12.75" spans="1:25">
      <c r="A84" s="132"/>
      <c r="B84" s="3"/>
      <c r="C84" s="3"/>
      <c r="D84" s="3"/>
      <c r="E84" s="3"/>
      <c r="F84" s="3"/>
      <c r="G84" s="3"/>
      <c r="H84" s="3"/>
      <c r="I84" s="3"/>
      <c r="L84" s="3" t="s">
        <v>380</v>
      </c>
      <c r="M84" s="3"/>
      <c r="U84" s="3"/>
      <c r="Y84" s="3"/>
    </row>
    <row r="85" ht="12.75" spans="1:25">
      <c r="A85" s="132"/>
      <c r="B85" s="3"/>
      <c r="C85" s="3"/>
      <c r="D85" s="3"/>
      <c r="E85" s="3"/>
      <c r="F85" s="3"/>
      <c r="G85" s="3"/>
      <c r="H85" s="3"/>
      <c r="I85" s="3"/>
      <c r="L85" s="3" t="s">
        <v>381</v>
      </c>
      <c r="M85" s="3"/>
      <c r="U85" s="3"/>
      <c r="Y85" s="3"/>
    </row>
    <row r="86" ht="12.75" spans="1:25">
      <c r="A86" s="132"/>
      <c r="B86" s="3"/>
      <c r="C86" s="3"/>
      <c r="D86" s="3"/>
      <c r="E86" s="3"/>
      <c r="F86" s="3"/>
      <c r="G86" s="3"/>
      <c r="H86" s="3"/>
      <c r="I86" s="3"/>
      <c r="M86" s="3"/>
      <c r="U86" s="3"/>
      <c r="Y86" s="3"/>
    </row>
    <row r="87" ht="12.75" spans="1:25">
      <c r="A87" s="132"/>
      <c r="B87" s="3"/>
      <c r="C87" s="3"/>
      <c r="D87" s="3"/>
      <c r="E87" s="3"/>
      <c r="F87" s="3"/>
      <c r="G87" s="3"/>
      <c r="H87" s="3"/>
      <c r="I87" s="3"/>
      <c r="M87" s="3"/>
      <c r="U87" s="3"/>
      <c r="Y87" s="3"/>
    </row>
    <row r="88" ht="12.75" spans="1:25">
      <c r="A88" s="132"/>
      <c r="B88" s="3"/>
      <c r="C88" s="3"/>
      <c r="D88" s="3"/>
      <c r="E88" s="3"/>
      <c r="F88" s="3"/>
      <c r="G88" s="3"/>
      <c r="H88" s="3"/>
      <c r="I88" s="3"/>
      <c r="M88" s="3"/>
      <c r="U88" s="3"/>
      <c r="Y88" s="3"/>
    </row>
    <row r="89" ht="12.75" spans="1:25">
      <c r="A89" s="132"/>
      <c r="B89" s="3"/>
      <c r="C89" s="3"/>
      <c r="D89" s="3"/>
      <c r="E89" s="3"/>
      <c r="F89" s="3"/>
      <c r="G89" s="3"/>
      <c r="H89" s="3"/>
      <c r="I89" s="3"/>
      <c r="M89" s="3"/>
      <c r="U89" s="3"/>
      <c r="Y89" s="3"/>
    </row>
    <row r="90" ht="12.75" spans="1:25">
      <c r="A90" s="132"/>
      <c r="B90" s="3"/>
      <c r="C90" s="3"/>
      <c r="D90" s="3"/>
      <c r="E90" s="3"/>
      <c r="F90" s="3"/>
      <c r="G90" s="3"/>
      <c r="H90" s="3"/>
      <c r="I90" s="3"/>
      <c r="M90" s="3"/>
      <c r="U90" s="3"/>
      <c r="Y90" s="3"/>
    </row>
    <row r="91" ht="12.75" spans="1:25">
      <c r="A91" s="132"/>
      <c r="B91" s="3"/>
      <c r="C91" s="3"/>
      <c r="D91" s="3"/>
      <c r="E91" s="3"/>
      <c r="F91" s="3"/>
      <c r="G91" s="3"/>
      <c r="H91" s="3"/>
      <c r="I91" s="3"/>
      <c r="M91" s="3"/>
      <c r="U91" s="3"/>
      <c r="Y91" s="3"/>
    </row>
    <row r="92" ht="12.75" spans="1:25">
      <c r="A92" s="132"/>
      <c r="B92" s="3"/>
      <c r="C92" s="3"/>
      <c r="D92" s="3"/>
      <c r="E92" s="3"/>
      <c r="F92" s="3"/>
      <c r="G92" s="3"/>
      <c r="H92" s="3"/>
      <c r="I92" s="3"/>
      <c r="M92" s="3"/>
      <c r="U92" s="3"/>
      <c r="Y92" s="3"/>
    </row>
    <row r="93" ht="12.75" spans="1:25">
      <c r="A93" s="132"/>
      <c r="B93" s="3"/>
      <c r="C93" s="3"/>
      <c r="D93" s="3"/>
      <c r="E93" s="3"/>
      <c r="F93" s="3"/>
      <c r="G93" s="3"/>
      <c r="H93" s="3"/>
      <c r="I93" s="3"/>
      <c r="M93" s="3"/>
      <c r="U93" s="3"/>
      <c r="Y93" s="3"/>
    </row>
    <row r="94" ht="12.75" spans="1:25">
      <c r="A94" s="132"/>
      <c r="B94" s="3"/>
      <c r="C94" s="3"/>
      <c r="D94" s="3"/>
      <c r="E94" s="3"/>
      <c r="F94" s="3"/>
      <c r="G94" s="3"/>
      <c r="H94" s="3"/>
      <c r="I94" s="3"/>
      <c r="M94" s="3"/>
      <c r="U94" s="3"/>
      <c r="Y94" s="3"/>
    </row>
    <row r="95" ht="12.75" spans="1:25">
      <c r="A95" s="132"/>
      <c r="B95" s="3"/>
      <c r="C95" s="3"/>
      <c r="D95" s="3"/>
      <c r="E95" s="3"/>
      <c r="F95" s="3"/>
      <c r="G95" s="3"/>
      <c r="H95" s="3"/>
      <c r="I95" s="3"/>
      <c r="M95" s="3"/>
      <c r="U95" s="3"/>
      <c r="Y95" s="3"/>
    </row>
    <row r="96" ht="12.75" spans="1:25">
      <c r="A96" s="132"/>
      <c r="B96" s="3"/>
      <c r="C96" s="3"/>
      <c r="D96" s="3"/>
      <c r="E96" s="3"/>
      <c r="F96" s="3"/>
      <c r="G96" s="3"/>
      <c r="H96" s="3"/>
      <c r="I96" s="3"/>
      <c r="M96" s="3"/>
      <c r="U96" s="3"/>
      <c r="Y96" s="3"/>
    </row>
    <row r="97" ht="12.75" spans="1:25">
      <c r="A97" s="132"/>
      <c r="B97" s="3"/>
      <c r="C97" s="3"/>
      <c r="D97" s="3"/>
      <c r="E97" s="3"/>
      <c r="F97" s="3"/>
      <c r="G97" s="3"/>
      <c r="H97" s="3"/>
      <c r="I97" s="3"/>
      <c r="M97" s="3"/>
      <c r="U97" s="3"/>
      <c r="Y97" s="3"/>
    </row>
    <row r="98" ht="12.75" spans="1:25">
      <c r="A98" s="132"/>
      <c r="B98" s="3"/>
      <c r="C98" s="3"/>
      <c r="D98" s="3"/>
      <c r="E98" s="3"/>
      <c r="F98" s="3"/>
      <c r="G98" s="3"/>
      <c r="H98" s="3"/>
      <c r="I98" s="3"/>
      <c r="M98" s="3"/>
      <c r="U98" s="3"/>
      <c r="Y98" s="3"/>
    </row>
    <row r="99" ht="12.75" spans="1:25">
      <c r="A99" s="132"/>
      <c r="B99" s="3"/>
      <c r="C99" s="3"/>
      <c r="D99" s="3"/>
      <c r="E99" s="3"/>
      <c r="F99" s="3"/>
      <c r="G99" s="3"/>
      <c r="H99" s="3"/>
      <c r="I99" s="3"/>
      <c r="M99" s="3"/>
      <c r="U99" s="3"/>
      <c r="Y99" s="3"/>
    </row>
    <row r="100" ht="12.75" spans="1:25">
      <c r="A100" s="132"/>
      <c r="B100" s="3"/>
      <c r="C100" s="3"/>
      <c r="D100" s="3"/>
      <c r="E100" s="3"/>
      <c r="F100" s="3"/>
      <c r="G100" s="3"/>
      <c r="H100" s="3"/>
      <c r="I100" s="3"/>
      <c r="M100" s="3"/>
      <c r="U100" s="3"/>
      <c r="Y100" s="3"/>
    </row>
    <row r="101" ht="12.75" spans="1:25">
      <c r="A101" s="132"/>
      <c r="B101" s="3"/>
      <c r="C101" s="3"/>
      <c r="D101" s="3"/>
      <c r="E101" s="3"/>
      <c r="F101" s="3"/>
      <c r="G101" s="3"/>
      <c r="H101" s="3"/>
      <c r="I101" s="3"/>
      <c r="M101" s="3"/>
      <c r="U101" s="3"/>
      <c r="Y101" s="3"/>
    </row>
    <row r="102" ht="12.75" spans="1:25">
      <c r="A102" s="132"/>
      <c r="B102" s="3"/>
      <c r="C102" s="3"/>
      <c r="D102" s="3"/>
      <c r="E102" s="3"/>
      <c r="F102" s="3"/>
      <c r="G102" s="3"/>
      <c r="H102" s="3"/>
      <c r="I102" s="3"/>
      <c r="M102" s="3"/>
      <c r="U102" s="3"/>
      <c r="Y102" s="3"/>
    </row>
    <row r="103" ht="12.75" spans="1:25">
      <c r="A103" s="132"/>
      <c r="B103" s="3"/>
      <c r="C103" s="3"/>
      <c r="D103" s="3"/>
      <c r="E103" s="3"/>
      <c r="F103" s="3"/>
      <c r="G103" s="3"/>
      <c r="H103" s="3"/>
      <c r="I103" s="3"/>
      <c r="M103" s="3"/>
      <c r="U103" s="3"/>
      <c r="Y103" s="3"/>
    </row>
    <row r="104" ht="12.75" spans="1:25">
      <c r="A104" s="132"/>
      <c r="B104" s="3"/>
      <c r="C104" s="3"/>
      <c r="D104" s="3"/>
      <c r="E104" s="3"/>
      <c r="F104" s="3"/>
      <c r="G104" s="3"/>
      <c r="H104" s="3"/>
      <c r="I104" s="3"/>
      <c r="M104" s="3"/>
      <c r="U104" s="3"/>
      <c r="Y104" s="3"/>
    </row>
    <row r="105" ht="12.75" spans="1:25">
      <c r="A105" s="132"/>
      <c r="B105" s="3"/>
      <c r="C105" s="3"/>
      <c r="D105" s="3"/>
      <c r="E105" s="3"/>
      <c r="F105" s="3"/>
      <c r="G105" s="3"/>
      <c r="H105" s="3"/>
      <c r="I105" s="3"/>
      <c r="M105" s="3"/>
      <c r="U105" s="3"/>
      <c r="Y105" s="3"/>
    </row>
    <row r="106" ht="12.75" spans="1:25">
      <c r="A106" s="132"/>
      <c r="B106" s="3"/>
      <c r="C106" s="3"/>
      <c r="D106" s="3"/>
      <c r="E106" s="3"/>
      <c r="F106" s="3"/>
      <c r="G106" s="3"/>
      <c r="H106" s="3"/>
      <c r="I106" s="3"/>
      <c r="M106" s="3"/>
      <c r="U106" s="3"/>
      <c r="Y106" s="3"/>
    </row>
    <row r="107" ht="12.75" spans="1:25">
      <c r="A107" s="132"/>
      <c r="B107" s="3"/>
      <c r="C107" s="3"/>
      <c r="D107" s="3"/>
      <c r="E107" s="3"/>
      <c r="F107" s="3"/>
      <c r="G107" s="3"/>
      <c r="H107" s="3"/>
      <c r="I107" s="3"/>
      <c r="M107" s="3"/>
      <c r="U107" s="3"/>
      <c r="Y107" s="3"/>
    </row>
    <row r="108" ht="12.75" spans="1:25">
      <c r="A108" s="132"/>
      <c r="B108" s="3"/>
      <c r="C108" s="3"/>
      <c r="D108" s="3"/>
      <c r="E108" s="3"/>
      <c r="F108" s="3"/>
      <c r="G108" s="3"/>
      <c r="H108" s="3"/>
      <c r="I108" s="3"/>
      <c r="M108" s="3"/>
      <c r="U108" s="3"/>
      <c r="Y108" s="3"/>
    </row>
    <row r="109" ht="12.75" spans="1:25">
      <c r="A109" s="132"/>
      <c r="B109" s="3"/>
      <c r="C109" s="3"/>
      <c r="D109" s="3"/>
      <c r="E109" s="3"/>
      <c r="F109" s="3"/>
      <c r="G109" s="3"/>
      <c r="H109" s="3"/>
      <c r="I109" s="3"/>
      <c r="M109" s="3"/>
      <c r="U109" s="3"/>
      <c r="Y109" s="3"/>
    </row>
    <row r="110" ht="12.75" spans="1:25">
      <c r="A110" s="132"/>
      <c r="B110" s="3"/>
      <c r="C110" s="3"/>
      <c r="D110" s="3"/>
      <c r="E110" s="3"/>
      <c r="F110" s="3"/>
      <c r="G110" s="3"/>
      <c r="H110" s="3"/>
      <c r="I110" s="3"/>
      <c r="M110" s="3"/>
      <c r="U110" s="3"/>
      <c r="Y110" s="3"/>
    </row>
    <row r="111" ht="12.75" spans="1:25">
      <c r="A111" s="132"/>
      <c r="B111" s="3"/>
      <c r="C111" s="3"/>
      <c r="D111" s="3"/>
      <c r="E111" s="3"/>
      <c r="F111" s="3"/>
      <c r="G111" s="3"/>
      <c r="H111" s="3"/>
      <c r="I111" s="3"/>
      <c r="M111" s="3"/>
      <c r="U111" s="3"/>
      <c r="Y111" s="3"/>
    </row>
    <row r="112" ht="12.75" spans="1:25">
      <c r="A112" s="132"/>
      <c r="B112" s="3"/>
      <c r="C112" s="3"/>
      <c r="D112" s="3"/>
      <c r="E112" s="3"/>
      <c r="F112" s="3"/>
      <c r="G112" s="3"/>
      <c r="H112" s="3"/>
      <c r="I112" s="3"/>
      <c r="M112" s="3"/>
      <c r="U112" s="3"/>
      <c r="Y112" s="3"/>
    </row>
    <row r="113" ht="12.75" spans="1:25">
      <c r="A113" s="132"/>
      <c r="B113" s="3"/>
      <c r="C113" s="3"/>
      <c r="D113" s="3"/>
      <c r="E113" s="3"/>
      <c r="F113" s="3"/>
      <c r="G113" s="3"/>
      <c r="H113" s="3"/>
      <c r="I113" s="3"/>
      <c r="M113" s="3"/>
      <c r="U113" s="3"/>
      <c r="Y113" s="3"/>
    </row>
    <row r="114" ht="12.75" spans="1:25">
      <c r="A114" s="132"/>
      <c r="B114" s="3"/>
      <c r="C114" s="3"/>
      <c r="D114" s="3"/>
      <c r="E114" s="3"/>
      <c r="F114" s="3"/>
      <c r="G114" s="3"/>
      <c r="H114" s="3"/>
      <c r="I114" s="3"/>
      <c r="M114" s="3"/>
      <c r="U114" s="3"/>
      <c r="Y114" s="3"/>
    </row>
    <row r="115" ht="12.75" spans="1:25">
      <c r="A115" s="132"/>
      <c r="B115" s="3"/>
      <c r="C115" s="3"/>
      <c r="D115" s="3"/>
      <c r="E115" s="3"/>
      <c r="F115" s="3"/>
      <c r="G115" s="3"/>
      <c r="H115" s="3"/>
      <c r="I115" s="3"/>
      <c r="M115" s="3"/>
      <c r="U115" s="3"/>
      <c r="Y115" s="3"/>
    </row>
    <row r="116" ht="12.75" spans="1:25">
      <c r="A116" s="132"/>
      <c r="B116" s="3"/>
      <c r="C116" s="3"/>
      <c r="D116" s="3"/>
      <c r="E116" s="3"/>
      <c r="F116" s="3"/>
      <c r="G116" s="3"/>
      <c r="H116" s="3"/>
      <c r="I116" s="3"/>
      <c r="M116" s="3"/>
      <c r="U116" s="3"/>
      <c r="Y116" s="3"/>
    </row>
    <row r="117" ht="12.75" spans="1:25">
      <c r="A117" s="132"/>
      <c r="B117" s="3"/>
      <c r="C117" s="3"/>
      <c r="D117" s="3"/>
      <c r="E117" s="3"/>
      <c r="F117" s="3"/>
      <c r="G117" s="3"/>
      <c r="H117" s="3"/>
      <c r="I117" s="3"/>
      <c r="M117" s="3"/>
      <c r="U117" s="3"/>
      <c r="Y117" s="3"/>
    </row>
    <row r="118" ht="12.75" spans="1:25">
      <c r="A118" s="132"/>
      <c r="B118" s="3"/>
      <c r="C118" s="3"/>
      <c r="D118" s="3"/>
      <c r="E118" s="3"/>
      <c r="F118" s="3"/>
      <c r="G118" s="3"/>
      <c r="H118" s="3"/>
      <c r="I118" s="3"/>
      <c r="M118" s="3"/>
      <c r="U118" s="3"/>
      <c r="Y118" s="3"/>
    </row>
    <row r="119" ht="12.75" spans="1:25">
      <c r="A119" s="132"/>
      <c r="B119" s="3"/>
      <c r="C119" s="3"/>
      <c r="D119" s="3"/>
      <c r="E119" s="3"/>
      <c r="F119" s="3"/>
      <c r="G119" s="3"/>
      <c r="H119" s="3"/>
      <c r="I119" s="3"/>
      <c r="M119" s="3"/>
      <c r="U119" s="3"/>
      <c r="Y119" s="3"/>
    </row>
    <row r="120" ht="12.75" spans="1:25">
      <c r="A120" s="132"/>
      <c r="B120" s="3"/>
      <c r="C120" s="3"/>
      <c r="D120" s="3"/>
      <c r="E120" s="3"/>
      <c r="F120" s="3"/>
      <c r="G120" s="3"/>
      <c r="H120" s="3"/>
      <c r="I120" s="3"/>
      <c r="M120" s="3"/>
      <c r="U120" s="3"/>
      <c r="Y120" s="3"/>
    </row>
    <row r="121" ht="12.75" spans="1:25">
      <c r="A121" s="132"/>
      <c r="B121" s="3"/>
      <c r="C121" s="3"/>
      <c r="D121" s="3"/>
      <c r="E121" s="3"/>
      <c r="F121" s="3"/>
      <c r="G121" s="3"/>
      <c r="H121" s="3"/>
      <c r="I121" s="3"/>
      <c r="M121" s="3"/>
      <c r="U121" s="3"/>
      <c r="Y121" s="3"/>
    </row>
    <row r="122" ht="12.75" spans="1:25">
      <c r="A122" s="132"/>
      <c r="B122" s="3"/>
      <c r="C122" s="3"/>
      <c r="D122" s="3"/>
      <c r="E122" s="3"/>
      <c r="F122" s="3"/>
      <c r="G122" s="3"/>
      <c r="H122" s="3"/>
      <c r="I122" s="3"/>
      <c r="M122" s="3"/>
      <c r="U122" s="3"/>
      <c r="Y122" s="3"/>
    </row>
    <row r="123" ht="12.75" spans="1:25">
      <c r="A123" s="132"/>
      <c r="B123" s="3"/>
      <c r="C123" s="3"/>
      <c r="D123" s="3"/>
      <c r="E123" s="3"/>
      <c r="F123" s="3"/>
      <c r="G123" s="3"/>
      <c r="H123" s="3"/>
      <c r="I123" s="3"/>
      <c r="M123" s="3"/>
      <c r="U123" s="3"/>
      <c r="Y123" s="3"/>
    </row>
    <row r="124" ht="12.75" spans="1:25">
      <c r="A124" s="132"/>
      <c r="B124" s="3"/>
      <c r="C124" s="3"/>
      <c r="D124" s="3"/>
      <c r="E124" s="3"/>
      <c r="F124" s="3"/>
      <c r="G124" s="3"/>
      <c r="H124" s="3"/>
      <c r="I124" s="3"/>
      <c r="M124" s="3"/>
      <c r="U124" s="3"/>
      <c r="Y124" s="3"/>
    </row>
    <row r="125" ht="12.75" spans="1:25">
      <c r="A125" s="132"/>
      <c r="B125" s="3"/>
      <c r="C125" s="3"/>
      <c r="D125" s="3"/>
      <c r="E125" s="3"/>
      <c r="F125" s="3"/>
      <c r="G125" s="3"/>
      <c r="H125" s="3"/>
      <c r="I125" s="3"/>
      <c r="M125" s="3"/>
      <c r="U125" s="3"/>
      <c r="Y125" s="3"/>
    </row>
    <row r="126" ht="12.75" spans="1:25">
      <c r="A126" s="132"/>
      <c r="B126" s="3"/>
      <c r="C126" s="3"/>
      <c r="D126" s="3"/>
      <c r="E126" s="3"/>
      <c r="F126" s="3"/>
      <c r="G126" s="3"/>
      <c r="H126" s="3"/>
      <c r="I126" s="3"/>
      <c r="M126" s="3"/>
      <c r="U126" s="3"/>
      <c r="Y126" s="3"/>
    </row>
    <row r="127" ht="12.75" spans="1:25">
      <c r="A127" s="132"/>
      <c r="B127" s="3"/>
      <c r="C127" s="3"/>
      <c r="D127" s="3"/>
      <c r="E127" s="3"/>
      <c r="F127" s="3"/>
      <c r="G127" s="3"/>
      <c r="H127" s="3"/>
      <c r="I127" s="3"/>
      <c r="M127" s="3"/>
      <c r="U127" s="3"/>
      <c r="Y127" s="3"/>
    </row>
    <row r="128" ht="12.75" spans="1:25">
      <c r="A128" s="132"/>
      <c r="B128" s="3"/>
      <c r="C128" s="3"/>
      <c r="D128" s="3"/>
      <c r="E128" s="3"/>
      <c r="F128" s="3"/>
      <c r="G128" s="3"/>
      <c r="H128" s="3"/>
      <c r="I128" s="3"/>
      <c r="M128" s="3"/>
      <c r="U128" s="3"/>
      <c r="Y128" s="3"/>
    </row>
    <row r="129" ht="12.75" spans="1:25">
      <c r="A129" s="132"/>
      <c r="B129" s="3"/>
      <c r="C129" s="3"/>
      <c r="D129" s="3"/>
      <c r="E129" s="3"/>
      <c r="F129" s="3"/>
      <c r="G129" s="3"/>
      <c r="H129" s="3"/>
      <c r="I129" s="3"/>
      <c r="M129" s="3"/>
      <c r="U129" s="3"/>
      <c r="Y129" s="3"/>
    </row>
    <row r="130" ht="12.75" spans="1:25">
      <c r="A130" s="132"/>
      <c r="B130" s="3"/>
      <c r="C130" s="3"/>
      <c r="D130" s="3"/>
      <c r="E130" s="3"/>
      <c r="F130" s="3"/>
      <c r="G130" s="3"/>
      <c r="H130" s="3"/>
      <c r="I130" s="3"/>
      <c r="M130" s="3"/>
      <c r="U130" s="3"/>
      <c r="Y130" s="3"/>
    </row>
    <row r="131" ht="12.75" spans="1:25">
      <c r="A131" s="132"/>
      <c r="B131" s="3"/>
      <c r="C131" s="3"/>
      <c r="D131" s="3"/>
      <c r="E131" s="3"/>
      <c r="F131" s="3"/>
      <c r="G131" s="3"/>
      <c r="H131" s="3"/>
      <c r="I131" s="3"/>
      <c r="M131" s="3"/>
      <c r="U131" s="3"/>
      <c r="Y131" s="3"/>
    </row>
    <row r="132" ht="12.75" spans="1:25">
      <c r="A132" s="132"/>
      <c r="B132" s="3"/>
      <c r="C132" s="3"/>
      <c r="D132" s="3"/>
      <c r="E132" s="3"/>
      <c r="F132" s="3"/>
      <c r="G132" s="3"/>
      <c r="H132" s="3"/>
      <c r="I132" s="3"/>
      <c r="M132" s="3"/>
      <c r="U132" s="3"/>
      <c r="Y132" s="3"/>
    </row>
    <row r="133" ht="12.75" spans="1:25">
      <c r="A133" s="132"/>
      <c r="B133" s="3"/>
      <c r="C133" s="3"/>
      <c r="D133" s="3"/>
      <c r="E133" s="3"/>
      <c r="F133" s="3"/>
      <c r="G133" s="3"/>
      <c r="H133" s="3"/>
      <c r="I133" s="3"/>
      <c r="M133" s="3"/>
      <c r="U133" s="3"/>
      <c r="Y133" s="3"/>
    </row>
    <row r="134" ht="12.75" spans="1:25">
      <c r="A134" s="132"/>
      <c r="B134" s="3"/>
      <c r="C134" s="3"/>
      <c r="D134" s="3"/>
      <c r="E134" s="3"/>
      <c r="F134" s="3"/>
      <c r="G134" s="3"/>
      <c r="H134" s="3"/>
      <c r="I134" s="3"/>
      <c r="M134" s="3"/>
      <c r="U134" s="3"/>
      <c r="Y134" s="3"/>
    </row>
    <row r="135" ht="12.75" spans="1:25">
      <c r="A135" s="132"/>
      <c r="B135" s="3"/>
      <c r="C135" s="3"/>
      <c r="D135" s="3"/>
      <c r="E135" s="3"/>
      <c r="F135" s="3"/>
      <c r="G135" s="3"/>
      <c r="H135" s="3"/>
      <c r="I135" s="3"/>
      <c r="M135" s="3"/>
      <c r="U135" s="3"/>
      <c r="Y135" s="3"/>
    </row>
    <row r="136" ht="12.75" spans="1:25">
      <c r="A136" s="132"/>
      <c r="B136" s="3"/>
      <c r="C136" s="3"/>
      <c r="D136" s="3"/>
      <c r="E136" s="3"/>
      <c r="F136" s="3"/>
      <c r="G136" s="3"/>
      <c r="H136" s="3"/>
      <c r="I136" s="3"/>
      <c r="M136" s="3"/>
      <c r="U136" s="3"/>
      <c r="Y136" s="3"/>
    </row>
    <row r="137" ht="12.75" spans="1:25">
      <c r="A137" s="132"/>
      <c r="B137" s="3"/>
      <c r="C137" s="3"/>
      <c r="D137" s="3"/>
      <c r="E137" s="3"/>
      <c r="F137" s="3"/>
      <c r="G137" s="3"/>
      <c r="H137" s="3"/>
      <c r="I137" s="3"/>
      <c r="M137" s="3"/>
      <c r="U137" s="3"/>
      <c r="Y137" s="3"/>
    </row>
    <row r="138" ht="12.75" spans="1:25">
      <c r="A138" s="132"/>
      <c r="B138" s="3"/>
      <c r="C138" s="3"/>
      <c r="D138" s="3"/>
      <c r="E138" s="3"/>
      <c r="F138" s="3"/>
      <c r="G138" s="3"/>
      <c r="H138" s="3"/>
      <c r="I138" s="3"/>
      <c r="M138" s="3"/>
      <c r="U138" s="3"/>
      <c r="Y138" s="3"/>
    </row>
    <row r="139" ht="12.75" spans="1:25">
      <c r="A139" s="132"/>
      <c r="B139" s="3"/>
      <c r="C139" s="3"/>
      <c r="D139" s="3"/>
      <c r="E139" s="3"/>
      <c r="F139" s="3"/>
      <c r="G139" s="3"/>
      <c r="H139" s="3"/>
      <c r="I139" s="3"/>
      <c r="M139" s="3"/>
      <c r="U139" s="3"/>
      <c r="Y139" s="3"/>
    </row>
    <row r="140" ht="12.75" spans="1:25">
      <c r="A140" s="132"/>
      <c r="B140" s="3"/>
      <c r="C140" s="3"/>
      <c r="D140" s="3"/>
      <c r="E140" s="3"/>
      <c r="F140" s="3"/>
      <c r="G140" s="3"/>
      <c r="H140" s="3"/>
      <c r="I140" s="3"/>
      <c r="M140" s="3"/>
      <c r="U140" s="3"/>
      <c r="Y140" s="3"/>
    </row>
    <row r="141" ht="12.75" spans="1:25">
      <c r="A141" s="132"/>
      <c r="B141" s="3"/>
      <c r="C141" s="3"/>
      <c r="D141" s="3"/>
      <c r="E141" s="3"/>
      <c r="F141" s="3"/>
      <c r="G141" s="3"/>
      <c r="H141" s="3"/>
      <c r="I141" s="3"/>
      <c r="M141" s="3"/>
      <c r="U141" s="3"/>
      <c r="Y141" s="3"/>
    </row>
    <row r="142" ht="12.75" spans="1:25">
      <c r="A142" s="132"/>
      <c r="B142" s="3"/>
      <c r="C142" s="3"/>
      <c r="D142" s="3"/>
      <c r="E142" s="3"/>
      <c r="F142" s="3"/>
      <c r="G142" s="3"/>
      <c r="H142" s="3"/>
      <c r="I142" s="3"/>
      <c r="M142" s="3"/>
      <c r="U142" s="3"/>
      <c r="Y142" s="3"/>
    </row>
    <row r="143" ht="12.75" spans="1:25">
      <c r="A143" s="132"/>
      <c r="B143" s="3"/>
      <c r="C143" s="3"/>
      <c r="D143" s="3"/>
      <c r="E143" s="3"/>
      <c r="F143" s="3"/>
      <c r="G143" s="3"/>
      <c r="H143" s="3"/>
      <c r="I143" s="3"/>
      <c r="M143" s="3"/>
      <c r="U143" s="3"/>
      <c r="Y143" s="3"/>
    </row>
    <row r="144" ht="12.75" spans="1:25">
      <c r="A144" s="132"/>
      <c r="B144" s="3"/>
      <c r="C144" s="3"/>
      <c r="D144" s="3"/>
      <c r="E144" s="3"/>
      <c r="F144" s="3"/>
      <c r="G144" s="3"/>
      <c r="H144" s="3"/>
      <c r="I144" s="3"/>
      <c r="M144" s="3"/>
      <c r="U144" s="3"/>
      <c r="Y144" s="3"/>
    </row>
    <row r="145" ht="12.75" spans="1:25">
      <c r="A145" s="132"/>
      <c r="B145" s="3"/>
      <c r="C145" s="3"/>
      <c r="D145" s="3"/>
      <c r="E145" s="3"/>
      <c r="F145" s="3"/>
      <c r="G145" s="3"/>
      <c r="H145" s="3"/>
      <c r="I145" s="3"/>
      <c r="M145" s="3"/>
      <c r="U145" s="3"/>
      <c r="Y145" s="3"/>
    </row>
    <row r="146" ht="12.75" spans="1:25">
      <c r="A146" s="132"/>
      <c r="B146" s="3"/>
      <c r="C146" s="3"/>
      <c r="D146" s="3"/>
      <c r="E146" s="3"/>
      <c r="F146" s="3"/>
      <c r="G146" s="3"/>
      <c r="H146" s="3"/>
      <c r="I146" s="3"/>
      <c r="M146" s="3"/>
      <c r="U146" s="3"/>
      <c r="Y146" s="3"/>
    </row>
    <row r="147" ht="12.75" spans="1:25">
      <c r="A147" s="132"/>
      <c r="B147" s="3"/>
      <c r="C147" s="3"/>
      <c r="D147" s="3"/>
      <c r="E147" s="3"/>
      <c r="F147" s="3"/>
      <c r="G147" s="3"/>
      <c r="H147" s="3"/>
      <c r="I147" s="3"/>
      <c r="M147" s="3"/>
      <c r="U147" s="3"/>
      <c r="Y147" s="3"/>
    </row>
    <row r="148" ht="12.75" spans="1:25">
      <c r="A148" s="132"/>
      <c r="B148" s="3"/>
      <c r="C148" s="3"/>
      <c r="D148" s="3"/>
      <c r="E148" s="3"/>
      <c r="F148" s="3"/>
      <c r="G148" s="3"/>
      <c r="H148" s="3"/>
      <c r="I148" s="3"/>
      <c r="M148" s="3"/>
      <c r="U148" s="3"/>
      <c r="Y148" s="3"/>
    </row>
    <row r="149" ht="12.75" spans="1:25">
      <c r="A149" s="132"/>
      <c r="B149" s="3"/>
      <c r="C149" s="3"/>
      <c r="D149" s="3"/>
      <c r="E149" s="3"/>
      <c r="F149" s="3"/>
      <c r="G149" s="3"/>
      <c r="H149" s="3"/>
      <c r="I149" s="3"/>
      <c r="M149" s="3"/>
      <c r="U149" s="3"/>
      <c r="Y149" s="3"/>
    </row>
    <row r="150" ht="12.75" spans="1:25">
      <c r="A150" s="132"/>
      <c r="B150" s="3"/>
      <c r="C150" s="3"/>
      <c r="D150" s="3"/>
      <c r="E150" s="3"/>
      <c r="F150" s="3"/>
      <c r="G150" s="3"/>
      <c r="H150" s="3"/>
      <c r="I150" s="3"/>
      <c r="M150" s="3"/>
      <c r="U150" s="3"/>
      <c r="Y150" s="3"/>
    </row>
    <row r="151" ht="12.75" spans="1:25">
      <c r="A151" s="132"/>
      <c r="B151" s="3"/>
      <c r="C151" s="3"/>
      <c r="D151" s="3"/>
      <c r="E151" s="3"/>
      <c r="F151" s="3"/>
      <c r="G151" s="3"/>
      <c r="H151" s="3"/>
      <c r="I151" s="3"/>
      <c r="M151" s="3"/>
      <c r="U151" s="3"/>
      <c r="Y151" s="3"/>
    </row>
    <row r="152" ht="12.75" spans="1:25">
      <c r="A152" s="132"/>
      <c r="B152" s="3"/>
      <c r="C152" s="3"/>
      <c r="D152" s="3"/>
      <c r="E152" s="3"/>
      <c r="F152" s="3"/>
      <c r="G152" s="3"/>
      <c r="H152" s="3"/>
      <c r="I152" s="3"/>
      <c r="M152" s="3"/>
      <c r="U152" s="3"/>
      <c r="Y152" s="3"/>
    </row>
    <row r="153" ht="12.75" spans="1:25">
      <c r="A153" s="132"/>
      <c r="B153" s="3"/>
      <c r="C153" s="3"/>
      <c r="D153" s="3"/>
      <c r="E153" s="3"/>
      <c r="F153" s="3"/>
      <c r="G153" s="3"/>
      <c r="H153" s="3"/>
      <c r="I153" s="3"/>
      <c r="M153" s="3"/>
      <c r="U153" s="3"/>
      <c r="Y153" s="3"/>
    </row>
    <row r="154" ht="12.75" spans="1:25">
      <c r="A154" s="132"/>
      <c r="B154" s="3"/>
      <c r="C154" s="3"/>
      <c r="D154" s="3"/>
      <c r="E154" s="3"/>
      <c r="F154" s="3"/>
      <c r="G154" s="3"/>
      <c r="H154" s="3"/>
      <c r="I154" s="3"/>
      <c r="M154" s="3"/>
      <c r="U154" s="3"/>
      <c r="Y154" s="3"/>
    </row>
    <row r="155" ht="12.75" spans="1:25">
      <c r="A155" s="132"/>
      <c r="B155" s="3"/>
      <c r="C155" s="3"/>
      <c r="D155" s="3"/>
      <c r="E155" s="3"/>
      <c r="F155" s="3"/>
      <c r="G155" s="3"/>
      <c r="H155" s="3"/>
      <c r="I155" s="3"/>
      <c r="M155" s="3"/>
      <c r="U155" s="3"/>
      <c r="Y155" s="3"/>
    </row>
    <row r="156" ht="12.75" spans="1:25">
      <c r="A156" s="132"/>
      <c r="B156" s="3"/>
      <c r="C156" s="3"/>
      <c r="D156" s="3"/>
      <c r="E156" s="3"/>
      <c r="F156" s="3"/>
      <c r="G156" s="3"/>
      <c r="H156" s="3"/>
      <c r="I156" s="3"/>
      <c r="M156" s="3"/>
      <c r="U156" s="3"/>
      <c r="Y156" s="3"/>
    </row>
    <row r="157" ht="12.75" spans="1:25">
      <c r="A157" s="132"/>
      <c r="B157" s="3"/>
      <c r="C157" s="3"/>
      <c r="D157" s="3"/>
      <c r="E157" s="3"/>
      <c r="F157" s="3"/>
      <c r="G157" s="3"/>
      <c r="H157" s="3"/>
      <c r="I157" s="3"/>
      <c r="M157" s="3"/>
      <c r="U157" s="3"/>
      <c r="Y157" s="3"/>
    </row>
    <row r="158" ht="12.75" spans="1:25">
      <c r="A158" s="132"/>
      <c r="B158" s="3"/>
      <c r="C158" s="3"/>
      <c r="D158" s="3"/>
      <c r="E158" s="3"/>
      <c r="F158" s="3"/>
      <c r="G158" s="3"/>
      <c r="H158" s="3"/>
      <c r="I158" s="3"/>
      <c r="M158" s="3"/>
      <c r="U158" s="3"/>
      <c r="Y158" s="3"/>
    </row>
    <row r="159" ht="12.75" spans="1:25">
      <c r="A159" s="132"/>
      <c r="B159" s="3"/>
      <c r="C159" s="3"/>
      <c r="D159" s="3"/>
      <c r="E159" s="3"/>
      <c r="F159" s="3"/>
      <c r="G159" s="3"/>
      <c r="H159" s="3"/>
      <c r="I159" s="3"/>
      <c r="M159" s="3"/>
      <c r="U159" s="3"/>
      <c r="Y159" s="3"/>
    </row>
    <row r="160" ht="12.75" spans="1:25">
      <c r="A160" s="132"/>
      <c r="B160" s="3"/>
      <c r="C160" s="3"/>
      <c r="D160" s="3"/>
      <c r="E160" s="3"/>
      <c r="F160" s="3"/>
      <c r="G160" s="3"/>
      <c r="H160" s="3"/>
      <c r="I160" s="3"/>
      <c r="M160" s="3"/>
      <c r="U160" s="3"/>
      <c r="Y160" s="3"/>
    </row>
    <row r="161" ht="12.75" spans="1:25">
      <c r="A161" s="132"/>
      <c r="B161" s="3"/>
      <c r="C161" s="3"/>
      <c r="D161" s="3"/>
      <c r="E161" s="3"/>
      <c r="F161" s="3"/>
      <c r="G161" s="3"/>
      <c r="H161" s="3"/>
      <c r="I161" s="3"/>
      <c r="M161" s="3"/>
      <c r="U161" s="3"/>
      <c r="Y161" s="3"/>
    </row>
    <row r="162" ht="12.75" spans="1:25">
      <c r="A162" s="132"/>
      <c r="B162" s="3"/>
      <c r="C162" s="3"/>
      <c r="D162" s="3"/>
      <c r="E162" s="3"/>
      <c r="F162" s="3"/>
      <c r="G162" s="3"/>
      <c r="H162" s="3"/>
      <c r="I162" s="3"/>
      <c r="M162" s="3"/>
      <c r="U162" s="3"/>
      <c r="Y162" s="3"/>
    </row>
    <row r="163" ht="12.75" spans="1:25">
      <c r="A163" s="132"/>
      <c r="B163" s="3"/>
      <c r="C163" s="3"/>
      <c r="D163" s="3"/>
      <c r="E163" s="3"/>
      <c r="F163" s="3"/>
      <c r="G163" s="3"/>
      <c r="H163" s="3"/>
      <c r="I163" s="3"/>
      <c r="M163" s="3"/>
      <c r="U163" s="3"/>
      <c r="Y163" s="3"/>
    </row>
    <row r="164" ht="12.75" spans="1:25">
      <c r="A164" s="132"/>
      <c r="B164" s="3"/>
      <c r="C164" s="3"/>
      <c r="D164" s="3"/>
      <c r="E164" s="3"/>
      <c r="F164" s="3"/>
      <c r="G164" s="3"/>
      <c r="H164" s="3"/>
      <c r="I164" s="3"/>
      <c r="M164" s="3"/>
      <c r="U164" s="3"/>
      <c r="Y164" s="3"/>
    </row>
    <row r="165" ht="12.75" spans="1:25">
      <c r="A165" s="132"/>
      <c r="B165" s="3"/>
      <c r="C165" s="3"/>
      <c r="D165" s="3"/>
      <c r="E165" s="3"/>
      <c r="F165" s="3"/>
      <c r="G165" s="3"/>
      <c r="H165" s="3"/>
      <c r="I165" s="3"/>
      <c r="M165" s="3"/>
      <c r="U165" s="3"/>
      <c r="Y165" s="3"/>
    </row>
    <row r="166" ht="12.75" spans="1:25">
      <c r="A166" s="132"/>
      <c r="B166" s="3"/>
      <c r="C166" s="3"/>
      <c r="D166" s="3"/>
      <c r="E166" s="3"/>
      <c r="F166" s="3"/>
      <c r="G166" s="3"/>
      <c r="H166" s="3"/>
      <c r="I166" s="3"/>
      <c r="M166" s="3"/>
      <c r="U166" s="3"/>
      <c r="Y166" s="3"/>
    </row>
    <row r="167" ht="12.75" spans="1:25">
      <c r="A167" s="132"/>
      <c r="B167" s="3"/>
      <c r="C167" s="3"/>
      <c r="D167" s="3"/>
      <c r="E167" s="3"/>
      <c r="F167" s="3"/>
      <c r="G167" s="3"/>
      <c r="H167" s="3"/>
      <c r="I167" s="3"/>
      <c r="M167" s="3"/>
      <c r="U167" s="3"/>
      <c r="Y167" s="3"/>
    </row>
    <row r="168" ht="12.75" spans="1:25">
      <c r="A168" s="132"/>
      <c r="B168" s="3"/>
      <c r="C168" s="3"/>
      <c r="D168" s="3"/>
      <c r="E168" s="3"/>
      <c r="F168" s="3"/>
      <c r="G168" s="3"/>
      <c r="H168" s="3"/>
      <c r="I168" s="3"/>
      <c r="M168" s="3"/>
      <c r="U168" s="3"/>
      <c r="Y168" s="3"/>
    </row>
    <row r="169" ht="12.75" spans="1:25">
      <c r="A169" s="132"/>
      <c r="B169" s="3"/>
      <c r="C169" s="3"/>
      <c r="D169" s="3"/>
      <c r="E169" s="3"/>
      <c r="F169" s="3"/>
      <c r="G169" s="3"/>
      <c r="H169" s="3"/>
      <c r="I169" s="3"/>
      <c r="M169" s="3"/>
      <c r="U169" s="3"/>
      <c r="Y169" s="3"/>
    </row>
    <row r="170" ht="12.75" spans="1:25">
      <c r="A170" s="132"/>
      <c r="B170" s="3"/>
      <c r="C170" s="3"/>
      <c r="D170" s="3"/>
      <c r="E170" s="3"/>
      <c r="F170" s="3"/>
      <c r="G170" s="3"/>
      <c r="H170" s="3"/>
      <c r="I170" s="3"/>
      <c r="M170" s="3"/>
      <c r="U170" s="3"/>
      <c r="Y170" s="3"/>
    </row>
    <row r="171" ht="12.75" spans="1:25">
      <c r="A171" s="132"/>
      <c r="B171" s="3"/>
      <c r="C171" s="3"/>
      <c r="D171" s="3"/>
      <c r="E171" s="3"/>
      <c r="F171" s="3"/>
      <c r="G171" s="3"/>
      <c r="H171" s="3"/>
      <c r="I171" s="3"/>
      <c r="M171" s="3"/>
      <c r="U171" s="3"/>
      <c r="Y171" s="3"/>
    </row>
    <row r="172" ht="12.75" spans="1:25">
      <c r="A172" s="132"/>
      <c r="B172" s="3"/>
      <c r="C172" s="3"/>
      <c r="D172" s="3"/>
      <c r="E172" s="3"/>
      <c r="F172" s="3"/>
      <c r="G172" s="3"/>
      <c r="H172" s="3"/>
      <c r="I172" s="3"/>
      <c r="M172" s="3"/>
      <c r="U172" s="3"/>
      <c r="Y172" s="3"/>
    </row>
    <row r="173" ht="12.75" spans="1:25">
      <c r="A173" s="132"/>
      <c r="B173" s="3"/>
      <c r="C173" s="3"/>
      <c r="D173" s="3"/>
      <c r="E173" s="3"/>
      <c r="F173" s="3"/>
      <c r="G173" s="3"/>
      <c r="H173" s="3"/>
      <c r="I173" s="3"/>
      <c r="M173" s="3"/>
      <c r="U173" s="3"/>
      <c r="Y173" s="3"/>
    </row>
    <row r="174" ht="12.75" spans="1:25">
      <c r="A174" s="132"/>
      <c r="B174" s="3"/>
      <c r="C174" s="3"/>
      <c r="D174" s="3"/>
      <c r="E174" s="3"/>
      <c r="F174" s="3"/>
      <c r="G174" s="3"/>
      <c r="H174" s="3"/>
      <c r="I174" s="3"/>
      <c r="M174" s="3"/>
      <c r="U174" s="3"/>
      <c r="Y174" s="3"/>
    </row>
    <row r="175" ht="12.75" spans="1:25">
      <c r="A175" s="132"/>
      <c r="B175" s="3"/>
      <c r="C175" s="3"/>
      <c r="D175" s="3"/>
      <c r="E175" s="3"/>
      <c r="F175" s="3"/>
      <c r="G175" s="3"/>
      <c r="H175" s="3"/>
      <c r="I175" s="3"/>
      <c r="M175" s="3"/>
      <c r="U175" s="3"/>
      <c r="Y175" s="3"/>
    </row>
    <row r="176" ht="12.75" spans="1:25">
      <c r="A176" s="132"/>
      <c r="B176" s="3"/>
      <c r="C176" s="3"/>
      <c r="D176" s="3"/>
      <c r="E176" s="3"/>
      <c r="F176" s="3"/>
      <c r="G176" s="3"/>
      <c r="H176" s="3"/>
      <c r="I176" s="3"/>
      <c r="M176" s="3"/>
      <c r="U176" s="3"/>
      <c r="Y176" s="3"/>
    </row>
    <row r="177" ht="12.75" spans="1:25">
      <c r="A177" s="132"/>
      <c r="B177" s="3"/>
      <c r="C177" s="3"/>
      <c r="D177" s="3"/>
      <c r="E177" s="3"/>
      <c r="F177" s="3"/>
      <c r="G177" s="3"/>
      <c r="H177" s="3"/>
      <c r="I177" s="3"/>
      <c r="M177" s="3"/>
      <c r="U177" s="3"/>
      <c r="Y177" s="3"/>
    </row>
    <row r="178" ht="12.75" spans="1:25">
      <c r="A178" s="132"/>
      <c r="B178" s="3"/>
      <c r="C178" s="3"/>
      <c r="D178" s="3"/>
      <c r="E178" s="3"/>
      <c r="F178" s="3"/>
      <c r="G178" s="3"/>
      <c r="H178" s="3"/>
      <c r="I178" s="3"/>
      <c r="M178" s="3"/>
      <c r="U178" s="3"/>
      <c r="Y178" s="3"/>
    </row>
    <row r="179" ht="12.75" spans="1:25">
      <c r="A179" s="132"/>
      <c r="B179" s="3"/>
      <c r="C179" s="3"/>
      <c r="D179" s="3"/>
      <c r="E179" s="3"/>
      <c r="F179" s="3"/>
      <c r="G179" s="3"/>
      <c r="H179" s="3"/>
      <c r="I179" s="3"/>
      <c r="M179" s="3"/>
      <c r="U179" s="3"/>
      <c r="Y179" s="3"/>
    </row>
    <row r="180" ht="12.75" spans="1:25">
      <c r="A180" s="132"/>
      <c r="B180" s="3"/>
      <c r="C180" s="3"/>
      <c r="D180" s="3"/>
      <c r="E180" s="3"/>
      <c r="F180" s="3"/>
      <c r="G180" s="3"/>
      <c r="H180" s="3"/>
      <c r="I180" s="3"/>
      <c r="M180" s="3"/>
      <c r="U180" s="3"/>
      <c r="Y180" s="3"/>
    </row>
    <row r="181" ht="12.75" spans="1:25">
      <c r="A181" s="132"/>
      <c r="B181" s="3"/>
      <c r="C181" s="3"/>
      <c r="D181" s="3"/>
      <c r="E181" s="3"/>
      <c r="F181" s="3"/>
      <c r="G181" s="3"/>
      <c r="H181" s="3"/>
      <c r="I181" s="3"/>
      <c r="M181" s="3"/>
      <c r="U181" s="3"/>
      <c r="Y181" s="3"/>
    </row>
    <row r="182" ht="12.75" spans="1:25">
      <c r="A182" s="132"/>
      <c r="B182" s="3"/>
      <c r="C182" s="3"/>
      <c r="D182" s="3"/>
      <c r="E182" s="3"/>
      <c r="F182" s="3"/>
      <c r="G182" s="3"/>
      <c r="H182" s="3"/>
      <c r="I182" s="3"/>
      <c r="M182" s="3"/>
      <c r="U182" s="3"/>
      <c r="Y182" s="3"/>
    </row>
    <row r="183" ht="12.75" spans="1:25">
      <c r="A183" s="132"/>
      <c r="B183" s="3"/>
      <c r="C183" s="3"/>
      <c r="D183" s="3"/>
      <c r="E183" s="3"/>
      <c r="F183" s="3"/>
      <c r="G183" s="3"/>
      <c r="H183" s="3"/>
      <c r="I183" s="3"/>
      <c r="M183" s="3"/>
      <c r="U183" s="3"/>
      <c r="Y183" s="3"/>
    </row>
    <row r="184" ht="12.75" spans="1:25">
      <c r="A184" s="132"/>
      <c r="B184" s="3"/>
      <c r="C184" s="3"/>
      <c r="D184" s="3"/>
      <c r="E184" s="3"/>
      <c r="F184" s="3"/>
      <c r="G184" s="3"/>
      <c r="H184" s="3"/>
      <c r="I184" s="3"/>
      <c r="M184" s="3"/>
      <c r="U184" s="3"/>
      <c r="Y184" s="3"/>
    </row>
    <row r="185" ht="12.75" spans="1:25">
      <c r="A185" s="132"/>
      <c r="B185" s="3"/>
      <c r="C185" s="3"/>
      <c r="D185" s="3"/>
      <c r="E185" s="3"/>
      <c r="F185" s="3"/>
      <c r="G185" s="3"/>
      <c r="H185" s="3"/>
      <c r="I185" s="3"/>
      <c r="M185" s="3"/>
      <c r="U185" s="3"/>
      <c r="Y185" s="3"/>
    </row>
    <row r="186" ht="12.75" spans="1:25">
      <c r="A186" s="132"/>
      <c r="B186" s="3"/>
      <c r="C186" s="3"/>
      <c r="D186" s="3"/>
      <c r="E186" s="3"/>
      <c r="F186" s="3"/>
      <c r="G186" s="3"/>
      <c r="H186" s="3"/>
      <c r="I186" s="3"/>
      <c r="M186" s="3"/>
      <c r="U186" s="3"/>
      <c r="Y186" s="3"/>
    </row>
    <row r="187" ht="12.75" spans="1:25">
      <c r="A187" s="132"/>
      <c r="B187" s="3"/>
      <c r="C187" s="3"/>
      <c r="D187" s="3"/>
      <c r="E187" s="3"/>
      <c r="F187" s="3"/>
      <c r="G187" s="3"/>
      <c r="H187" s="3"/>
      <c r="I187" s="3"/>
      <c r="M187" s="3"/>
      <c r="U187" s="3"/>
      <c r="Y187" s="3"/>
    </row>
    <row r="188" ht="12.75" spans="1:25">
      <c r="A188" s="132"/>
      <c r="B188" s="3"/>
      <c r="C188" s="3"/>
      <c r="D188" s="3"/>
      <c r="E188" s="3"/>
      <c r="F188" s="3"/>
      <c r="G188" s="3"/>
      <c r="H188" s="3"/>
      <c r="I188" s="3"/>
      <c r="M188" s="3"/>
      <c r="U188" s="3"/>
      <c r="Y188" s="3"/>
    </row>
    <row r="189" ht="12.75" spans="1:25">
      <c r="A189" s="132"/>
      <c r="B189" s="3"/>
      <c r="C189" s="3"/>
      <c r="D189" s="3"/>
      <c r="E189" s="3"/>
      <c r="F189" s="3"/>
      <c r="G189" s="3"/>
      <c r="H189" s="3"/>
      <c r="I189" s="3"/>
      <c r="M189" s="3"/>
      <c r="U189" s="3"/>
      <c r="Y189" s="3"/>
    </row>
    <row r="190" ht="12.75" spans="1:25">
      <c r="A190" s="132"/>
      <c r="B190" s="3"/>
      <c r="C190" s="3"/>
      <c r="D190" s="3"/>
      <c r="E190" s="3"/>
      <c r="F190" s="3"/>
      <c r="G190" s="3"/>
      <c r="H190" s="3"/>
      <c r="I190" s="3"/>
      <c r="M190" s="3"/>
      <c r="U190" s="3"/>
      <c r="Y190" s="3"/>
    </row>
    <row r="191" ht="12.75" spans="1:25">
      <c r="A191" s="132"/>
      <c r="B191" s="3"/>
      <c r="C191" s="3"/>
      <c r="D191" s="3"/>
      <c r="E191" s="3"/>
      <c r="F191" s="3"/>
      <c r="G191" s="3"/>
      <c r="H191" s="3"/>
      <c r="I191" s="3"/>
      <c r="M191" s="3"/>
      <c r="U191" s="3"/>
      <c r="Y191" s="3"/>
    </row>
    <row r="192" ht="12.75" spans="1:25">
      <c r="A192" s="132"/>
      <c r="B192" s="3"/>
      <c r="C192" s="3"/>
      <c r="D192" s="3"/>
      <c r="E192" s="3"/>
      <c r="F192" s="3"/>
      <c r="G192" s="3"/>
      <c r="H192" s="3"/>
      <c r="I192" s="3"/>
      <c r="M192" s="3"/>
      <c r="U192" s="3"/>
      <c r="Y192" s="3"/>
    </row>
    <row r="193" ht="12.75" spans="1:25">
      <c r="A193" s="132"/>
      <c r="B193" s="3"/>
      <c r="C193" s="3"/>
      <c r="D193" s="3"/>
      <c r="E193" s="3"/>
      <c r="F193" s="3"/>
      <c r="G193" s="3"/>
      <c r="H193" s="3"/>
      <c r="I193" s="3"/>
      <c r="M193" s="3"/>
      <c r="U193" s="3"/>
      <c r="Y193" s="3"/>
    </row>
    <row r="194" ht="12.75" spans="1:25">
      <c r="A194" s="132"/>
      <c r="B194" s="3"/>
      <c r="C194" s="3"/>
      <c r="D194" s="3"/>
      <c r="E194" s="3"/>
      <c r="F194" s="3"/>
      <c r="G194" s="3"/>
      <c r="H194" s="3"/>
      <c r="I194" s="3"/>
      <c r="M194" s="3"/>
      <c r="U194" s="3"/>
      <c r="Y194" s="3"/>
    </row>
    <row r="195" ht="12.75" spans="1:25">
      <c r="A195" s="132"/>
      <c r="B195" s="3"/>
      <c r="C195" s="3"/>
      <c r="D195" s="3"/>
      <c r="E195" s="3"/>
      <c r="F195" s="3"/>
      <c r="G195" s="3"/>
      <c r="H195" s="3"/>
      <c r="I195" s="3"/>
      <c r="M195" s="3"/>
      <c r="U195" s="3"/>
      <c r="Y195" s="3"/>
    </row>
    <row r="196" ht="12.75" spans="1:25">
      <c r="A196" s="132"/>
      <c r="B196" s="3"/>
      <c r="C196" s="3"/>
      <c r="D196" s="3"/>
      <c r="E196" s="3"/>
      <c r="F196" s="3"/>
      <c r="G196" s="3"/>
      <c r="H196" s="3"/>
      <c r="I196" s="3"/>
      <c r="M196" s="3"/>
      <c r="U196" s="3"/>
      <c r="Y196" s="3"/>
    </row>
    <row r="197" ht="12.75" spans="1:25">
      <c r="A197" s="132"/>
      <c r="B197" s="3"/>
      <c r="C197" s="3"/>
      <c r="D197" s="3"/>
      <c r="E197" s="3"/>
      <c r="F197" s="3"/>
      <c r="G197" s="3"/>
      <c r="H197" s="3"/>
      <c r="I197" s="3"/>
      <c r="M197" s="3"/>
      <c r="U197" s="3"/>
      <c r="Y197" s="3"/>
    </row>
    <row r="198" ht="12.75" spans="1:25">
      <c r="A198" s="132"/>
      <c r="B198" s="3"/>
      <c r="C198" s="3"/>
      <c r="D198" s="3"/>
      <c r="E198" s="3"/>
      <c r="F198" s="3"/>
      <c r="G198" s="3"/>
      <c r="H198" s="3"/>
      <c r="I198" s="3"/>
      <c r="M198" s="3"/>
      <c r="U198" s="3"/>
      <c r="Y198" s="3"/>
    </row>
    <row r="199" ht="12.75" spans="1:25">
      <c r="A199" s="132"/>
      <c r="B199" s="3"/>
      <c r="C199" s="3"/>
      <c r="D199" s="3"/>
      <c r="E199" s="3"/>
      <c r="F199" s="3"/>
      <c r="G199" s="3"/>
      <c r="H199" s="3"/>
      <c r="I199" s="3"/>
      <c r="M199" s="3"/>
      <c r="U199" s="3"/>
      <c r="Y199" s="3"/>
    </row>
    <row r="200" ht="12.75" spans="1:25">
      <c r="A200" s="132"/>
      <c r="B200" s="3"/>
      <c r="C200" s="3"/>
      <c r="D200" s="3"/>
      <c r="E200" s="3"/>
      <c r="F200" s="3"/>
      <c r="G200" s="3"/>
      <c r="H200" s="3"/>
      <c r="I200" s="3"/>
      <c r="M200" s="3"/>
      <c r="U200" s="3"/>
      <c r="Y200" s="3"/>
    </row>
    <row r="201" ht="12.75" spans="1:25">
      <c r="A201" s="132"/>
      <c r="B201" s="3"/>
      <c r="C201" s="3"/>
      <c r="D201" s="3"/>
      <c r="E201" s="3"/>
      <c r="F201" s="3"/>
      <c r="G201" s="3"/>
      <c r="H201" s="3"/>
      <c r="I201" s="3"/>
      <c r="M201" s="3"/>
      <c r="U201" s="3"/>
      <c r="Y201" s="3"/>
    </row>
    <row r="202" ht="12.75" spans="1:25">
      <c r="A202" s="132"/>
      <c r="B202" s="3"/>
      <c r="C202" s="3"/>
      <c r="D202" s="3"/>
      <c r="E202" s="3"/>
      <c r="F202" s="3"/>
      <c r="G202" s="3"/>
      <c r="H202" s="3"/>
      <c r="I202" s="3"/>
      <c r="M202" s="3"/>
      <c r="U202" s="3"/>
      <c r="Y202" s="3"/>
    </row>
    <row r="203" ht="12.75" spans="1:25">
      <c r="A203" s="132"/>
      <c r="B203" s="3"/>
      <c r="C203" s="3"/>
      <c r="D203" s="3"/>
      <c r="E203" s="3"/>
      <c r="F203" s="3"/>
      <c r="G203" s="3"/>
      <c r="H203" s="3"/>
      <c r="I203" s="3"/>
      <c r="M203" s="3"/>
      <c r="U203" s="3"/>
      <c r="Y203" s="3"/>
    </row>
    <row r="204" ht="12.75" spans="1:25">
      <c r="A204" s="132"/>
      <c r="B204" s="3"/>
      <c r="C204" s="3"/>
      <c r="D204" s="3"/>
      <c r="E204" s="3"/>
      <c r="F204" s="3"/>
      <c r="G204" s="3"/>
      <c r="H204" s="3"/>
      <c r="I204" s="3"/>
      <c r="M204" s="3"/>
      <c r="U204" s="3"/>
      <c r="Y204" s="3"/>
    </row>
    <row r="205" ht="12.75" spans="1:25">
      <c r="A205" s="132"/>
      <c r="B205" s="3"/>
      <c r="C205" s="3"/>
      <c r="D205" s="3"/>
      <c r="E205" s="3"/>
      <c r="F205" s="3"/>
      <c r="G205" s="3"/>
      <c r="H205" s="3"/>
      <c r="I205" s="3"/>
      <c r="M205" s="3"/>
      <c r="U205" s="3"/>
      <c r="Y205" s="3"/>
    </row>
    <row r="206" ht="12.75" spans="1:25">
      <c r="A206" s="132"/>
      <c r="B206" s="3"/>
      <c r="C206" s="3"/>
      <c r="D206" s="3"/>
      <c r="E206" s="3"/>
      <c r="F206" s="3"/>
      <c r="G206" s="3"/>
      <c r="H206" s="3"/>
      <c r="I206" s="3"/>
      <c r="M206" s="3"/>
      <c r="U206" s="3"/>
      <c r="Y206" s="3"/>
    </row>
    <row r="207" ht="12.75" spans="1:25">
      <c r="A207" s="132"/>
      <c r="B207" s="3"/>
      <c r="C207" s="3"/>
      <c r="D207" s="3"/>
      <c r="E207" s="3"/>
      <c r="F207" s="3"/>
      <c r="G207" s="3"/>
      <c r="H207" s="3"/>
      <c r="I207" s="3"/>
      <c r="M207" s="3"/>
      <c r="U207" s="3"/>
      <c r="Y207" s="3"/>
    </row>
    <row r="208" ht="12.75" spans="1:25">
      <c r="A208" s="132"/>
      <c r="B208" s="3"/>
      <c r="C208" s="3"/>
      <c r="D208" s="3"/>
      <c r="E208" s="3"/>
      <c r="F208" s="3"/>
      <c r="G208" s="3"/>
      <c r="H208" s="3"/>
      <c r="I208" s="3"/>
      <c r="M208" s="3"/>
      <c r="U208" s="3"/>
      <c r="Y208" s="3"/>
    </row>
    <row r="209" ht="12.75" spans="1:25">
      <c r="A209" s="132"/>
      <c r="B209" s="3"/>
      <c r="C209" s="3"/>
      <c r="D209" s="3"/>
      <c r="E209" s="3"/>
      <c r="F209" s="3"/>
      <c r="G209" s="3"/>
      <c r="H209" s="3"/>
      <c r="I209" s="3"/>
      <c r="M209" s="3"/>
      <c r="U209" s="3"/>
      <c r="Y209" s="3"/>
    </row>
    <row r="210" ht="12.75" spans="1:25">
      <c r="A210" s="132"/>
      <c r="B210" s="3"/>
      <c r="C210" s="3"/>
      <c r="D210" s="3"/>
      <c r="E210" s="3"/>
      <c r="F210" s="3"/>
      <c r="G210" s="3"/>
      <c r="H210" s="3"/>
      <c r="I210" s="3"/>
      <c r="M210" s="3"/>
      <c r="U210" s="3"/>
      <c r="Y210" s="3"/>
    </row>
    <row r="211" ht="12.75" spans="1:25">
      <c r="A211" s="132"/>
      <c r="B211" s="3"/>
      <c r="C211" s="3"/>
      <c r="D211" s="3"/>
      <c r="E211" s="3"/>
      <c r="F211" s="3"/>
      <c r="G211" s="3"/>
      <c r="H211" s="3"/>
      <c r="I211" s="3"/>
      <c r="M211" s="3"/>
      <c r="U211" s="3"/>
      <c r="Y211" s="3"/>
    </row>
    <row r="212" ht="12.75" spans="1:25">
      <c r="A212" s="132"/>
      <c r="B212" s="3"/>
      <c r="C212" s="3"/>
      <c r="D212" s="3"/>
      <c r="E212" s="3"/>
      <c r="F212" s="3"/>
      <c r="G212" s="3"/>
      <c r="H212" s="3"/>
      <c r="I212" s="3"/>
      <c r="M212" s="3"/>
      <c r="U212" s="3"/>
      <c r="Y212" s="3"/>
    </row>
    <row r="213" ht="12.75" spans="1:25">
      <c r="A213" s="132"/>
      <c r="B213" s="3"/>
      <c r="C213" s="3"/>
      <c r="D213" s="3"/>
      <c r="E213" s="3"/>
      <c r="F213" s="3"/>
      <c r="G213" s="3"/>
      <c r="H213" s="3"/>
      <c r="I213" s="3"/>
      <c r="M213" s="3"/>
      <c r="U213" s="3"/>
      <c r="Y213" s="3"/>
    </row>
    <row r="214" ht="12.75" spans="1:25">
      <c r="A214" s="132"/>
      <c r="B214" s="3"/>
      <c r="C214" s="3"/>
      <c r="D214" s="3"/>
      <c r="E214" s="3"/>
      <c r="F214" s="3"/>
      <c r="G214" s="3"/>
      <c r="H214" s="3"/>
      <c r="I214" s="3"/>
      <c r="M214" s="3"/>
      <c r="U214" s="3"/>
      <c r="Y214" s="3"/>
    </row>
    <row r="215" ht="12.75" spans="1:25">
      <c r="A215" s="132"/>
      <c r="B215" s="3"/>
      <c r="C215" s="3"/>
      <c r="D215" s="3"/>
      <c r="E215" s="3"/>
      <c r="F215" s="3"/>
      <c r="G215" s="3"/>
      <c r="H215" s="3"/>
      <c r="I215" s="3"/>
      <c r="M215" s="3"/>
      <c r="U215" s="3"/>
      <c r="Y215" s="3"/>
    </row>
    <row r="216" ht="12.75" spans="1:25">
      <c r="A216" s="132"/>
      <c r="B216" s="3"/>
      <c r="C216" s="3"/>
      <c r="D216" s="3"/>
      <c r="E216" s="3"/>
      <c r="F216" s="3"/>
      <c r="G216" s="3"/>
      <c r="H216" s="3"/>
      <c r="I216" s="3"/>
      <c r="M216" s="3"/>
      <c r="U216" s="3"/>
      <c r="Y216" s="3"/>
    </row>
    <row r="217" ht="12.75" spans="1:25">
      <c r="A217" s="132"/>
      <c r="B217" s="3"/>
      <c r="C217" s="3"/>
      <c r="D217" s="3"/>
      <c r="E217" s="3"/>
      <c r="F217" s="3"/>
      <c r="G217" s="3"/>
      <c r="H217" s="3"/>
      <c r="I217" s="3"/>
      <c r="M217" s="3"/>
      <c r="U217" s="3"/>
      <c r="Y217" s="3"/>
    </row>
    <row r="218" ht="12.75" spans="1:25">
      <c r="A218" s="132"/>
      <c r="B218" s="3"/>
      <c r="C218" s="3"/>
      <c r="D218" s="3"/>
      <c r="E218" s="3"/>
      <c r="F218" s="3"/>
      <c r="G218" s="3"/>
      <c r="H218" s="3"/>
      <c r="I218" s="3"/>
      <c r="M218" s="3"/>
      <c r="U218" s="3"/>
      <c r="Y218" s="3"/>
    </row>
    <row r="219" ht="12.75" spans="1:25">
      <c r="A219" s="132"/>
      <c r="B219" s="3"/>
      <c r="C219" s="3"/>
      <c r="D219" s="3"/>
      <c r="E219" s="3"/>
      <c r="F219" s="3"/>
      <c r="G219" s="3"/>
      <c r="H219" s="3"/>
      <c r="I219" s="3"/>
      <c r="M219" s="3"/>
      <c r="U219" s="3"/>
      <c r="Y219" s="3"/>
    </row>
    <row r="220" ht="12.75" spans="1:25">
      <c r="A220" s="132"/>
      <c r="B220" s="3"/>
      <c r="C220" s="3"/>
      <c r="D220" s="3"/>
      <c r="E220" s="3"/>
      <c r="F220" s="3"/>
      <c r="G220" s="3"/>
      <c r="H220" s="3"/>
      <c r="I220" s="3"/>
      <c r="M220" s="3"/>
      <c r="U220" s="3"/>
      <c r="Y220" s="3"/>
    </row>
    <row r="221" ht="12.75" spans="1:25">
      <c r="A221" s="132"/>
      <c r="B221" s="3"/>
      <c r="C221" s="3"/>
      <c r="D221" s="3"/>
      <c r="E221" s="3"/>
      <c r="F221" s="3"/>
      <c r="G221" s="3"/>
      <c r="H221" s="3"/>
      <c r="I221" s="3"/>
      <c r="M221" s="3"/>
      <c r="U221" s="3"/>
      <c r="Y221" s="3"/>
    </row>
    <row r="222" ht="12.75" spans="1:25">
      <c r="A222" s="132"/>
      <c r="B222" s="3"/>
      <c r="C222" s="3"/>
      <c r="D222" s="3"/>
      <c r="E222" s="3"/>
      <c r="F222" s="3"/>
      <c r="G222" s="3"/>
      <c r="H222" s="3"/>
      <c r="I222" s="3"/>
      <c r="M222" s="3"/>
      <c r="U222" s="3"/>
      <c r="Y222" s="3"/>
    </row>
    <row r="223" ht="12.75" spans="1:25">
      <c r="A223" s="132"/>
      <c r="B223" s="3"/>
      <c r="C223" s="3"/>
      <c r="D223" s="3"/>
      <c r="E223" s="3"/>
      <c r="F223" s="3"/>
      <c r="G223" s="3"/>
      <c r="H223" s="3"/>
      <c r="I223" s="3"/>
      <c r="M223" s="3"/>
      <c r="U223" s="3"/>
      <c r="Y223" s="3"/>
    </row>
    <row r="224" ht="12.75" spans="1:25">
      <c r="A224" s="132"/>
      <c r="B224" s="3"/>
      <c r="C224" s="3"/>
      <c r="D224" s="3"/>
      <c r="E224" s="3"/>
      <c r="F224" s="3"/>
      <c r="G224" s="3"/>
      <c r="H224" s="3"/>
      <c r="I224" s="3"/>
      <c r="M224" s="3"/>
      <c r="U224" s="3"/>
      <c r="Y224" s="3"/>
    </row>
    <row r="225" ht="12.75" spans="1:25">
      <c r="A225" s="132"/>
      <c r="B225" s="3"/>
      <c r="C225" s="3"/>
      <c r="D225" s="3"/>
      <c r="E225" s="3"/>
      <c r="F225" s="3"/>
      <c r="G225" s="3"/>
      <c r="H225" s="3"/>
      <c r="I225" s="3"/>
      <c r="M225" s="3"/>
      <c r="U225" s="3"/>
      <c r="Y225" s="3"/>
    </row>
    <row r="226" ht="12.75" spans="1:25">
      <c r="A226" s="132"/>
      <c r="B226" s="3"/>
      <c r="C226" s="3"/>
      <c r="D226" s="3"/>
      <c r="E226" s="3"/>
      <c r="F226" s="3"/>
      <c r="G226" s="3"/>
      <c r="H226" s="3"/>
      <c r="I226" s="3"/>
      <c r="M226" s="3"/>
      <c r="U226" s="3"/>
      <c r="Y226" s="3"/>
    </row>
    <row r="227" ht="12.75" spans="1:25">
      <c r="A227" s="132"/>
      <c r="B227" s="3"/>
      <c r="C227" s="3"/>
      <c r="D227" s="3"/>
      <c r="E227" s="3"/>
      <c r="F227" s="3"/>
      <c r="G227" s="3"/>
      <c r="H227" s="3"/>
      <c r="I227" s="3"/>
      <c r="M227" s="3"/>
      <c r="U227" s="3"/>
      <c r="Y227" s="3"/>
    </row>
    <row r="228" ht="12.75" spans="1:25">
      <c r="A228" s="132"/>
      <c r="B228" s="3"/>
      <c r="C228" s="3"/>
      <c r="D228" s="3"/>
      <c r="E228" s="3"/>
      <c r="F228" s="3"/>
      <c r="G228" s="3"/>
      <c r="H228" s="3"/>
      <c r="I228" s="3"/>
      <c r="M228" s="3"/>
      <c r="U228" s="3"/>
      <c r="Y228" s="3"/>
    </row>
    <row r="229" ht="12.75" spans="1:25">
      <c r="A229" s="132"/>
      <c r="B229" s="3"/>
      <c r="C229" s="3"/>
      <c r="D229" s="3"/>
      <c r="E229" s="3"/>
      <c r="F229" s="3"/>
      <c r="G229" s="3"/>
      <c r="H229" s="3"/>
      <c r="I229" s="3"/>
      <c r="M229" s="3"/>
      <c r="U229" s="3"/>
      <c r="Y229" s="3"/>
    </row>
    <row r="230" ht="12.75" spans="1:25">
      <c r="A230" s="132"/>
      <c r="B230" s="3"/>
      <c r="C230" s="3"/>
      <c r="D230" s="3"/>
      <c r="E230" s="3"/>
      <c r="F230" s="3"/>
      <c r="G230" s="3"/>
      <c r="H230" s="3"/>
      <c r="I230" s="3"/>
      <c r="M230" s="3"/>
      <c r="U230" s="3"/>
      <c r="Y230" s="3"/>
    </row>
    <row r="231" ht="12.75" spans="1:25">
      <c r="A231" s="132"/>
      <c r="B231" s="3"/>
      <c r="C231" s="3"/>
      <c r="D231" s="3"/>
      <c r="E231" s="3"/>
      <c r="F231" s="3"/>
      <c r="G231" s="3"/>
      <c r="H231" s="3"/>
      <c r="I231" s="3"/>
      <c r="M231" s="3"/>
      <c r="U231" s="3"/>
      <c r="Y231" s="3"/>
    </row>
    <row r="232" ht="12.75" spans="1:25">
      <c r="A232" s="132"/>
      <c r="B232" s="3"/>
      <c r="C232" s="3"/>
      <c r="D232" s="3"/>
      <c r="E232" s="3"/>
      <c r="F232" s="3"/>
      <c r="G232" s="3"/>
      <c r="H232" s="3"/>
      <c r="I232" s="3"/>
      <c r="M232" s="3"/>
      <c r="U232" s="3"/>
      <c r="Y232" s="3"/>
    </row>
    <row r="233" ht="12.75" spans="1:25">
      <c r="A233" s="132"/>
      <c r="B233" s="3"/>
      <c r="C233" s="3"/>
      <c r="D233" s="3"/>
      <c r="E233" s="3"/>
      <c r="F233" s="3"/>
      <c r="G233" s="3"/>
      <c r="H233" s="3"/>
      <c r="I233" s="3"/>
      <c r="M233" s="3"/>
      <c r="U233" s="3"/>
      <c r="Y233" s="3"/>
    </row>
    <row r="234" ht="12.75" spans="1:25">
      <c r="A234" s="132"/>
      <c r="B234" s="3"/>
      <c r="C234" s="3"/>
      <c r="D234" s="3"/>
      <c r="E234" s="3"/>
      <c r="F234" s="3"/>
      <c r="G234" s="3"/>
      <c r="H234" s="3"/>
      <c r="I234" s="3"/>
      <c r="M234" s="3"/>
      <c r="U234" s="3"/>
      <c r="Y234" s="3"/>
    </row>
    <row r="235" ht="12.75" spans="1:25">
      <c r="A235" s="132"/>
      <c r="B235" s="3"/>
      <c r="C235" s="3"/>
      <c r="D235" s="3"/>
      <c r="E235" s="3"/>
      <c r="F235" s="3"/>
      <c r="G235" s="3"/>
      <c r="H235" s="3"/>
      <c r="I235" s="3"/>
      <c r="M235" s="3"/>
      <c r="U235" s="3"/>
      <c r="Y235" s="3"/>
    </row>
    <row r="236" ht="12.75" spans="1:25">
      <c r="A236" s="132"/>
      <c r="B236" s="3"/>
      <c r="C236" s="3"/>
      <c r="D236" s="3"/>
      <c r="E236" s="3"/>
      <c r="F236" s="3"/>
      <c r="G236" s="3"/>
      <c r="H236" s="3"/>
      <c r="I236" s="3"/>
      <c r="M236" s="3"/>
      <c r="U236" s="3"/>
      <c r="Y236" s="3"/>
    </row>
    <row r="237" ht="12.75" spans="1:25">
      <c r="A237" s="132"/>
      <c r="B237" s="3"/>
      <c r="C237" s="3"/>
      <c r="D237" s="3"/>
      <c r="E237" s="3"/>
      <c r="F237" s="3"/>
      <c r="G237" s="3"/>
      <c r="H237" s="3"/>
      <c r="I237" s="3"/>
      <c r="M237" s="3"/>
      <c r="U237" s="3"/>
      <c r="Y237" s="3"/>
    </row>
    <row r="238" ht="12.75" spans="1:25">
      <c r="A238" s="132"/>
      <c r="B238" s="3"/>
      <c r="C238" s="3"/>
      <c r="D238" s="3"/>
      <c r="E238" s="3"/>
      <c r="F238" s="3"/>
      <c r="G238" s="3"/>
      <c r="H238" s="3"/>
      <c r="I238" s="3"/>
      <c r="M238" s="3"/>
      <c r="U238" s="3"/>
      <c r="Y238" s="3"/>
    </row>
    <row r="239" ht="12.75" spans="1:25">
      <c r="A239" s="132"/>
      <c r="B239" s="3"/>
      <c r="C239" s="3"/>
      <c r="D239" s="3"/>
      <c r="E239" s="3"/>
      <c r="F239" s="3"/>
      <c r="G239" s="3"/>
      <c r="H239" s="3"/>
      <c r="I239" s="3"/>
      <c r="M239" s="3"/>
      <c r="U239" s="3"/>
      <c r="Y239" s="3"/>
    </row>
    <row r="240" ht="12.75" spans="1:25">
      <c r="A240" s="132"/>
      <c r="B240" s="3"/>
      <c r="C240" s="3"/>
      <c r="D240" s="3"/>
      <c r="E240" s="3"/>
      <c r="F240" s="3"/>
      <c r="G240" s="3"/>
      <c r="H240" s="3"/>
      <c r="I240" s="3"/>
      <c r="M240" s="3"/>
      <c r="U240" s="3"/>
      <c r="Y240" s="3"/>
    </row>
    <row r="241" ht="12.75" spans="1:25">
      <c r="A241" s="132"/>
      <c r="B241" s="3"/>
      <c r="C241" s="3"/>
      <c r="D241" s="3"/>
      <c r="E241" s="3"/>
      <c r="F241" s="3"/>
      <c r="G241" s="3"/>
      <c r="H241" s="3"/>
      <c r="I241" s="3"/>
      <c r="M241" s="3"/>
      <c r="U241" s="3"/>
      <c r="Y241" s="3"/>
    </row>
    <row r="242" ht="12.75" spans="1:25">
      <c r="A242" s="132"/>
      <c r="B242" s="3"/>
      <c r="C242" s="3"/>
      <c r="D242" s="3"/>
      <c r="E242" s="3"/>
      <c r="F242" s="3"/>
      <c r="G242" s="3"/>
      <c r="H242" s="3"/>
      <c r="I242" s="3"/>
      <c r="M242" s="3"/>
      <c r="U242" s="3"/>
      <c r="Y242" s="3"/>
    </row>
    <row r="243" ht="12.75" spans="1:25">
      <c r="A243" s="132"/>
      <c r="B243" s="3"/>
      <c r="C243" s="3"/>
      <c r="D243" s="3"/>
      <c r="E243" s="3"/>
      <c r="F243" s="3"/>
      <c r="G243" s="3"/>
      <c r="H243" s="3"/>
      <c r="I243" s="3"/>
      <c r="M243" s="3"/>
      <c r="U243" s="3"/>
      <c r="Y243" s="3"/>
    </row>
    <row r="244" ht="12.75" spans="1:25">
      <c r="A244" s="132"/>
      <c r="B244" s="3"/>
      <c r="C244" s="3"/>
      <c r="D244" s="3"/>
      <c r="E244" s="3"/>
      <c r="F244" s="3"/>
      <c r="G244" s="3"/>
      <c r="H244" s="3"/>
      <c r="I244" s="3"/>
      <c r="M244" s="3"/>
      <c r="U244" s="3"/>
      <c r="Y244" s="3"/>
    </row>
    <row r="245" ht="12.75" spans="1:25">
      <c r="A245" s="132"/>
      <c r="B245" s="3"/>
      <c r="C245" s="3"/>
      <c r="D245" s="3"/>
      <c r="E245" s="3"/>
      <c r="F245" s="3"/>
      <c r="G245" s="3"/>
      <c r="H245" s="3"/>
      <c r="I245" s="3"/>
      <c r="M245" s="3"/>
      <c r="U245" s="3"/>
      <c r="Y245" s="3"/>
    </row>
    <row r="246" ht="12.75" spans="1:25">
      <c r="A246" s="132"/>
      <c r="B246" s="3"/>
      <c r="C246" s="3"/>
      <c r="D246" s="3"/>
      <c r="E246" s="3"/>
      <c r="F246" s="3"/>
      <c r="G246" s="3"/>
      <c r="H246" s="3"/>
      <c r="I246" s="3"/>
      <c r="M246" s="3"/>
      <c r="U246" s="3"/>
      <c r="Y246" s="3"/>
    </row>
    <row r="247" ht="12.75" spans="1:25">
      <c r="A247" s="132"/>
      <c r="B247" s="3"/>
      <c r="C247" s="3"/>
      <c r="D247" s="3"/>
      <c r="E247" s="3"/>
      <c r="F247" s="3"/>
      <c r="G247" s="3"/>
      <c r="H247" s="3"/>
      <c r="I247" s="3"/>
      <c r="M247" s="3"/>
      <c r="U247" s="3"/>
      <c r="Y247" s="3"/>
    </row>
    <row r="248" ht="12.75" spans="1:25">
      <c r="A248" s="132"/>
      <c r="B248" s="3"/>
      <c r="C248" s="3"/>
      <c r="D248" s="3"/>
      <c r="E248" s="3"/>
      <c r="F248" s="3"/>
      <c r="G248" s="3"/>
      <c r="H248" s="3"/>
      <c r="I248" s="3"/>
      <c r="M248" s="3"/>
      <c r="U248" s="3"/>
      <c r="Y248" s="3"/>
    </row>
    <row r="249" ht="12.75" spans="1:25">
      <c r="A249" s="132"/>
      <c r="B249" s="3"/>
      <c r="C249" s="3"/>
      <c r="D249" s="3"/>
      <c r="E249" s="3"/>
      <c r="F249" s="3"/>
      <c r="G249" s="3"/>
      <c r="H249" s="3"/>
      <c r="I249" s="3"/>
      <c r="M249" s="3"/>
      <c r="U249" s="3"/>
      <c r="Y249" s="3"/>
    </row>
    <row r="250" ht="12.75" spans="1:25">
      <c r="A250" s="132"/>
      <c r="B250" s="3"/>
      <c r="C250" s="3"/>
      <c r="D250" s="3"/>
      <c r="E250" s="3"/>
      <c r="F250" s="3"/>
      <c r="G250" s="3"/>
      <c r="H250" s="3"/>
      <c r="I250" s="3"/>
      <c r="M250" s="3"/>
      <c r="U250" s="3"/>
      <c r="Y250" s="3"/>
    </row>
    <row r="251" ht="12.75" spans="1:25">
      <c r="A251" s="132"/>
      <c r="B251" s="3"/>
      <c r="C251" s="3"/>
      <c r="D251" s="3"/>
      <c r="E251" s="3"/>
      <c r="F251" s="3"/>
      <c r="G251" s="3"/>
      <c r="H251" s="3"/>
      <c r="I251" s="3"/>
      <c r="M251" s="3"/>
      <c r="U251" s="3"/>
      <c r="Y251" s="3"/>
    </row>
    <row r="252" ht="12.75" spans="1:25">
      <c r="A252" s="132"/>
      <c r="B252" s="3"/>
      <c r="C252" s="3"/>
      <c r="D252" s="3"/>
      <c r="E252" s="3"/>
      <c r="F252" s="3"/>
      <c r="G252" s="3"/>
      <c r="H252" s="3"/>
      <c r="I252" s="3"/>
      <c r="M252" s="3"/>
      <c r="U252" s="3"/>
      <c r="Y252" s="3"/>
    </row>
    <row r="253" ht="12.75" spans="1:25">
      <c r="A253" s="132"/>
      <c r="B253" s="3"/>
      <c r="C253" s="3"/>
      <c r="D253" s="3"/>
      <c r="E253" s="3"/>
      <c r="F253" s="3"/>
      <c r="G253" s="3"/>
      <c r="H253" s="3"/>
      <c r="I253" s="3"/>
      <c r="M253" s="3"/>
      <c r="U253" s="3"/>
      <c r="Y253" s="3"/>
    </row>
    <row r="254" ht="12.75" spans="1:25">
      <c r="A254" s="132"/>
      <c r="B254" s="3"/>
      <c r="C254" s="3"/>
      <c r="D254" s="3"/>
      <c r="E254" s="3"/>
      <c r="F254" s="3"/>
      <c r="G254" s="3"/>
      <c r="H254" s="3"/>
      <c r="I254" s="3"/>
      <c r="M254" s="3"/>
      <c r="U254" s="3"/>
      <c r="Y254" s="3"/>
    </row>
    <row r="255" ht="12.75" spans="1:25">
      <c r="A255" s="132"/>
      <c r="B255" s="3"/>
      <c r="C255" s="3"/>
      <c r="D255" s="3"/>
      <c r="E255" s="3"/>
      <c r="F255" s="3"/>
      <c r="G255" s="3"/>
      <c r="H255" s="3"/>
      <c r="I255" s="3"/>
      <c r="M255" s="3"/>
      <c r="U255" s="3"/>
      <c r="Y255" s="3"/>
    </row>
    <row r="256" ht="12.75" spans="1:25">
      <c r="A256" s="132"/>
      <c r="B256" s="3"/>
      <c r="C256" s="3"/>
      <c r="D256" s="3"/>
      <c r="E256" s="3"/>
      <c r="F256" s="3"/>
      <c r="G256" s="3"/>
      <c r="H256" s="3"/>
      <c r="I256" s="3"/>
      <c r="M256" s="3"/>
      <c r="U256" s="3"/>
      <c r="Y256" s="3"/>
    </row>
    <row r="257" ht="12.75" spans="1:25">
      <c r="A257" s="132"/>
      <c r="B257" s="3"/>
      <c r="C257" s="3"/>
      <c r="D257" s="3"/>
      <c r="E257" s="3"/>
      <c r="F257" s="3"/>
      <c r="G257" s="3"/>
      <c r="H257" s="3"/>
      <c r="I257" s="3"/>
      <c r="M257" s="3"/>
      <c r="U257" s="3"/>
      <c r="Y257" s="3"/>
    </row>
    <row r="258" ht="12.75" spans="1:25">
      <c r="A258" s="132"/>
      <c r="B258" s="3"/>
      <c r="C258" s="3"/>
      <c r="D258" s="3"/>
      <c r="E258" s="3"/>
      <c r="F258" s="3"/>
      <c r="G258" s="3"/>
      <c r="H258" s="3"/>
      <c r="I258" s="3"/>
      <c r="M258" s="3"/>
      <c r="U258" s="3"/>
      <c r="Y258" s="3"/>
    </row>
    <row r="259" ht="12.75" spans="1:25">
      <c r="A259" s="132"/>
      <c r="B259" s="3"/>
      <c r="C259" s="3"/>
      <c r="D259" s="3"/>
      <c r="E259" s="3"/>
      <c r="F259" s="3"/>
      <c r="G259" s="3"/>
      <c r="H259" s="3"/>
      <c r="I259" s="3"/>
      <c r="M259" s="3"/>
      <c r="U259" s="3"/>
      <c r="Y259" s="3"/>
    </row>
    <row r="260" ht="12.75" spans="1:25">
      <c r="A260" s="132"/>
      <c r="B260" s="3"/>
      <c r="C260" s="3"/>
      <c r="D260" s="3"/>
      <c r="E260" s="3"/>
      <c r="F260" s="3"/>
      <c r="G260" s="3"/>
      <c r="H260" s="3"/>
      <c r="I260" s="3"/>
      <c r="M260" s="3"/>
      <c r="U260" s="3"/>
      <c r="Y260" s="3"/>
    </row>
    <row r="261" ht="12.75" spans="1:25">
      <c r="A261" s="132"/>
      <c r="B261" s="3"/>
      <c r="C261" s="3"/>
      <c r="D261" s="3"/>
      <c r="E261" s="3"/>
      <c r="F261" s="3"/>
      <c r="G261" s="3"/>
      <c r="H261" s="3"/>
      <c r="I261" s="3"/>
      <c r="M261" s="3"/>
      <c r="U261" s="3"/>
      <c r="Y261" s="3"/>
    </row>
    <row r="262" ht="12.75" spans="1:25">
      <c r="A262" s="132"/>
      <c r="B262" s="3"/>
      <c r="C262" s="3"/>
      <c r="D262" s="3"/>
      <c r="E262" s="3"/>
      <c r="F262" s="3"/>
      <c r="G262" s="3"/>
      <c r="H262" s="3"/>
      <c r="I262" s="3"/>
      <c r="M262" s="3"/>
      <c r="U262" s="3"/>
      <c r="Y262" s="3"/>
    </row>
    <row r="263" ht="12.75" spans="1:25">
      <c r="A263" s="132"/>
      <c r="B263" s="3"/>
      <c r="C263" s="3"/>
      <c r="D263" s="3"/>
      <c r="E263" s="3"/>
      <c r="F263" s="3"/>
      <c r="G263" s="3"/>
      <c r="H263" s="3"/>
      <c r="I263" s="3"/>
      <c r="M263" s="3"/>
      <c r="U263" s="3"/>
      <c r="Y263" s="3"/>
    </row>
    <row r="264" ht="12.75" spans="1:25">
      <c r="A264" s="132"/>
      <c r="B264" s="3"/>
      <c r="C264" s="3"/>
      <c r="D264" s="3"/>
      <c r="E264" s="3"/>
      <c r="F264" s="3"/>
      <c r="G264" s="3"/>
      <c r="H264" s="3"/>
      <c r="I264" s="3"/>
      <c r="M264" s="3"/>
      <c r="U264" s="3"/>
      <c r="Y264" s="3"/>
    </row>
    <row r="265" ht="12.75" spans="1:25">
      <c r="A265" s="132"/>
      <c r="B265" s="3"/>
      <c r="C265" s="3"/>
      <c r="D265" s="3"/>
      <c r="E265" s="3"/>
      <c r="F265" s="3"/>
      <c r="G265" s="3"/>
      <c r="H265" s="3"/>
      <c r="I265" s="3"/>
      <c r="M265" s="3"/>
      <c r="U265" s="3"/>
      <c r="Y265" s="3"/>
    </row>
    <row r="266" ht="12.75" spans="1:25">
      <c r="A266" s="132"/>
      <c r="B266" s="3"/>
      <c r="C266" s="3"/>
      <c r="D266" s="3"/>
      <c r="E266" s="3"/>
      <c r="F266" s="3"/>
      <c r="G266" s="3"/>
      <c r="H266" s="3"/>
      <c r="I266" s="3"/>
      <c r="M266" s="3"/>
      <c r="U266" s="3"/>
      <c r="Y266" s="3"/>
    </row>
    <row r="267" ht="12.75" spans="1:25">
      <c r="A267" s="132"/>
      <c r="B267" s="3"/>
      <c r="C267" s="3"/>
      <c r="D267" s="3"/>
      <c r="E267" s="3"/>
      <c r="F267" s="3"/>
      <c r="G267" s="3"/>
      <c r="H267" s="3"/>
      <c r="I267" s="3"/>
      <c r="M267" s="3"/>
      <c r="U267" s="3"/>
      <c r="Y267" s="3"/>
    </row>
    <row r="268" ht="12.75" spans="1:25">
      <c r="A268" s="132"/>
      <c r="B268" s="3"/>
      <c r="C268" s="3"/>
      <c r="D268" s="3"/>
      <c r="E268" s="3"/>
      <c r="F268" s="3"/>
      <c r="G268" s="3"/>
      <c r="H268" s="3"/>
      <c r="I268" s="3"/>
      <c r="M268" s="3"/>
      <c r="U268" s="3"/>
      <c r="Y268" s="3"/>
    </row>
    <row r="269" ht="12.75" spans="1:25">
      <c r="A269" s="132"/>
      <c r="B269" s="3"/>
      <c r="C269" s="3"/>
      <c r="D269" s="3"/>
      <c r="E269" s="3"/>
      <c r="F269" s="3"/>
      <c r="G269" s="3"/>
      <c r="H269" s="3"/>
      <c r="I269" s="3"/>
      <c r="M269" s="3"/>
      <c r="U269" s="3"/>
      <c r="Y269" s="3"/>
    </row>
    <row r="270" ht="12.75" spans="1:25">
      <c r="A270" s="132"/>
      <c r="B270" s="3"/>
      <c r="C270" s="3"/>
      <c r="D270" s="3"/>
      <c r="E270" s="3"/>
      <c r="F270" s="3"/>
      <c r="G270" s="3"/>
      <c r="H270" s="3"/>
      <c r="I270" s="3"/>
      <c r="M270" s="3"/>
      <c r="U270" s="3"/>
      <c r="Y270" s="3"/>
    </row>
    <row r="271" ht="12.75" spans="1:25">
      <c r="A271" s="132"/>
      <c r="B271" s="3"/>
      <c r="C271" s="3"/>
      <c r="D271" s="3"/>
      <c r="E271" s="3"/>
      <c r="F271" s="3"/>
      <c r="G271" s="3"/>
      <c r="H271" s="3"/>
      <c r="I271" s="3"/>
      <c r="M271" s="3"/>
      <c r="U271" s="3"/>
      <c r="Y271" s="3"/>
    </row>
    <row r="272" ht="12.75" spans="1:25">
      <c r="A272" s="132"/>
      <c r="B272" s="3"/>
      <c r="C272" s="3"/>
      <c r="D272" s="3"/>
      <c r="E272" s="3"/>
      <c r="F272" s="3"/>
      <c r="G272" s="3"/>
      <c r="H272" s="3"/>
      <c r="I272" s="3"/>
      <c r="M272" s="3"/>
      <c r="U272" s="3"/>
      <c r="Y272" s="3"/>
    </row>
    <row r="273" ht="12.75" spans="1:25">
      <c r="A273" s="132"/>
      <c r="B273" s="3"/>
      <c r="C273" s="3"/>
      <c r="D273" s="3"/>
      <c r="E273" s="3"/>
      <c r="F273" s="3"/>
      <c r="G273" s="3"/>
      <c r="H273" s="3"/>
      <c r="I273" s="3"/>
      <c r="M273" s="3"/>
      <c r="U273" s="3"/>
      <c r="Y273" s="3"/>
    </row>
    <row r="274" ht="12.75" spans="1:25">
      <c r="A274" s="132"/>
      <c r="B274" s="3"/>
      <c r="C274" s="3"/>
      <c r="D274" s="3"/>
      <c r="E274" s="3"/>
      <c r="F274" s="3"/>
      <c r="G274" s="3"/>
      <c r="H274" s="3"/>
      <c r="I274" s="3"/>
      <c r="M274" s="3"/>
      <c r="U274" s="3"/>
      <c r="Y274" s="3"/>
    </row>
    <row r="275" ht="12.75" spans="1:25">
      <c r="A275" s="132"/>
      <c r="B275" s="3"/>
      <c r="C275" s="3"/>
      <c r="D275" s="3"/>
      <c r="E275" s="3"/>
      <c r="F275" s="3"/>
      <c r="G275" s="3"/>
      <c r="H275" s="3"/>
      <c r="I275" s="3"/>
      <c r="M275" s="3"/>
      <c r="U275" s="3"/>
      <c r="Y275" s="3"/>
    </row>
    <row r="276" ht="12.75" spans="1:25">
      <c r="A276" s="132"/>
      <c r="B276" s="3"/>
      <c r="C276" s="3"/>
      <c r="D276" s="3"/>
      <c r="E276" s="3"/>
      <c r="F276" s="3"/>
      <c r="G276" s="3"/>
      <c r="H276" s="3"/>
      <c r="I276" s="3"/>
      <c r="M276" s="3"/>
      <c r="U276" s="3"/>
      <c r="Y276" s="3"/>
    </row>
    <row r="277" ht="12.75" spans="1:25">
      <c r="A277" s="132"/>
      <c r="B277" s="3"/>
      <c r="C277" s="3"/>
      <c r="D277" s="3"/>
      <c r="E277" s="3"/>
      <c r="F277" s="3"/>
      <c r="G277" s="3"/>
      <c r="H277" s="3"/>
      <c r="I277" s="3"/>
      <c r="M277" s="3"/>
      <c r="U277" s="3"/>
      <c r="Y277" s="3"/>
    </row>
    <row r="278" ht="12.75" spans="1:25">
      <c r="A278" s="132"/>
      <c r="B278" s="3"/>
      <c r="C278" s="3"/>
      <c r="D278" s="3"/>
      <c r="E278" s="3"/>
      <c r="F278" s="3"/>
      <c r="G278" s="3"/>
      <c r="H278" s="3"/>
      <c r="I278" s="3"/>
      <c r="M278" s="3"/>
      <c r="U278" s="3"/>
      <c r="Y278" s="3"/>
    </row>
    <row r="279" ht="12.75" spans="1:25">
      <c r="A279" s="132"/>
      <c r="B279" s="3"/>
      <c r="C279" s="3"/>
      <c r="D279" s="3"/>
      <c r="E279" s="3"/>
      <c r="F279" s="3"/>
      <c r="G279" s="3"/>
      <c r="H279" s="3"/>
      <c r="I279" s="3"/>
      <c r="M279" s="3"/>
      <c r="U279" s="3"/>
      <c r="Y279" s="3"/>
    </row>
    <row r="280" ht="12.75" spans="1:25">
      <c r="A280" s="132"/>
      <c r="B280" s="3"/>
      <c r="C280" s="3"/>
      <c r="D280" s="3"/>
      <c r="E280" s="3"/>
      <c r="F280" s="3"/>
      <c r="G280" s="3"/>
      <c r="H280" s="3"/>
      <c r="I280" s="3"/>
      <c r="M280" s="3"/>
      <c r="U280" s="3"/>
      <c r="Y280" s="3"/>
    </row>
    <row r="281" ht="12.75" spans="1:25">
      <c r="A281" s="132"/>
      <c r="B281" s="3"/>
      <c r="C281" s="3"/>
      <c r="D281" s="3"/>
      <c r="E281" s="3"/>
      <c r="F281" s="3"/>
      <c r="G281" s="3"/>
      <c r="H281" s="3"/>
      <c r="I281" s="3"/>
      <c r="M281" s="3"/>
      <c r="U281" s="3"/>
      <c r="Y281" s="3"/>
    </row>
    <row r="282" ht="12.75" spans="1:25">
      <c r="A282" s="132"/>
      <c r="B282" s="3"/>
      <c r="C282" s="3"/>
      <c r="D282" s="3"/>
      <c r="E282" s="3"/>
      <c r="F282" s="3"/>
      <c r="G282" s="3"/>
      <c r="H282" s="3"/>
      <c r="I282" s="3"/>
      <c r="M282" s="3"/>
      <c r="U282" s="3"/>
      <c r="Y282" s="3"/>
    </row>
    <row r="283" ht="12.75" spans="1:25">
      <c r="A283" s="132"/>
      <c r="B283" s="3"/>
      <c r="C283" s="3"/>
      <c r="D283" s="3"/>
      <c r="E283" s="3"/>
      <c r="F283" s="3"/>
      <c r="G283" s="3"/>
      <c r="H283" s="3"/>
      <c r="I283" s="3"/>
      <c r="M283" s="3"/>
      <c r="U283" s="3"/>
      <c r="Y283" s="3"/>
    </row>
    <row r="284" ht="12.75" spans="1:25">
      <c r="A284" s="132"/>
      <c r="B284" s="3"/>
      <c r="C284" s="3"/>
      <c r="D284" s="3"/>
      <c r="E284" s="3"/>
      <c r="F284" s="3"/>
      <c r="G284" s="3"/>
      <c r="H284" s="3"/>
      <c r="I284" s="3"/>
      <c r="M284" s="3"/>
      <c r="U284" s="3"/>
      <c r="Y284" s="3"/>
    </row>
    <row r="285" ht="12.75" spans="1:25">
      <c r="A285" s="132"/>
      <c r="B285" s="3"/>
      <c r="C285" s="3"/>
      <c r="D285" s="3"/>
      <c r="E285" s="3"/>
      <c r="F285" s="3"/>
      <c r="G285" s="3"/>
      <c r="H285" s="3"/>
      <c r="I285" s="3"/>
      <c r="M285" s="3"/>
      <c r="U285" s="3"/>
      <c r="Y285" s="3"/>
    </row>
    <row r="286" ht="12.75" spans="1:25">
      <c r="A286" s="132"/>
      <c r="B286" s="3"/>
      <c r="C286" s="3"/>
      <c r="D286" s="3"/>
      <c r="E286" s="3"/>
      <c r="F286" s="3"/>
      <c r="G286" s="3"/>
      <c r="H286" s="3"/>
      <c r="I286" s="3"/>
      <c r="M286" s="3"/>
      <c r="U286" s="3"/>
      <c r="Y286" s="3"/>
    </row>
    <row r="287" ht="12.75" spans="1:25">
      <c r="A287" s="132"/>
      <c r="B287" s="3"/>
      <c r="C287" s="3"/>
      <c r="D287" s="3"/>
      <c r="E287" s="3"/>
      <c r="F287" s="3"/>
      <c r="G287" s="3"/>
      <c r="H287" s="3"/>
      <c r="I287" s="3"/>
      <c r="M287" s="3"/>
      <c r="U287" s="3"/>
      <c r="Y287" s="3"/>
    </row>
    <row r="288" ht="12.75" spans="1:25">
      <c r="A288" s="132"/>
      <c r="B288" s="3"/>
      <c r="C288" s="3"/>
      <c r="D288" s="3"/>
      <c r="E288" s="3"/>
      <c r="F288" s="3"/>
      <c r="G288" s="3"/>
      <c r="H288" s="3"/>
      <c r="I288" s="3"/>
      <c r="M288" s="3"/>
      <c r="U288" s="3"/>
      <c r="Y288" s="3"/>
    </row>
    <row r="289" ht="12.75" spans="1:25">
      <c r="A289" s="132"/>
      <c r="B289" s="3"/>
      <c r="C289" s="3"/>
      <c r="D289" s="3"/>
      <c r="E289" s="3"/>
      <c r="F289" s="3"/>
      <c r="G289" s="3"/>
      <c r="H289" s="3"/>
      <c r="I289" s="3"/>
      <c r="M289" s="3"/>
      <c r="U289" s="3"/>
      <c r="Y289" s="3"/>
    </row>
    <row r="290" ht="12.75" spans="1:25">
      <c r="A290" s="132"/>
      <c r="B290" s="3"/>
      <c r="C290" s="3"/>
      <c r="D290" s="3"/>
      <c r="E290" s="3"/>
      <c r="F290" s="3"/>
      <c r="G290" s="3"/>
      <c r="H290" s="3"/>
      <c r="I290" s="3"/>
      <c r="M290" s="3"/>
      <c r="U290" s="3"/>
      <c r="Y290" s="3"/>
    </row>
    <row r="291" ht="12.75" spans="1:25">
      <c r="A291" s="132"/>
      <c r="B291" s="3"/>
      <c r="C291" s="3"/>
      <c r="D291" s="3"/>
      <c r="E291" s="3"/>
      <c r="F291" s="3"/>
      <c r="G291" s="3"/>
      <c r="H291" s="3"/>
      <c r="I291" s="3"/>
      <c r="M291" s="3"/>
      <c r="U291" s="3"/>
      <c r="Y291" s="3"/>
    </row>
    <row r="292" ht="12.75" spans="1:25">
      <c r="A292" s="132"/>
      <c r="B292" s="3"/>
      <c r="C292" s="3"/>
      <c r="D292" s="3"/>
      <c r="E292" s="3"/>
      <c r="F292" s="3"/>
      <c r="G292" s="3"/>
      <c r="H292" s="3"/>
      <c r="I292" s="3"/>
      <c r="M292" s="3"/>
      <c r="U292" s="3"/>
      <c r="Y292" s="3"/>
    </row>
    <row r="293" ht="12.75" spans="1:25">
      <c r="A293" s="132"/>
      <c r="B293" s="3"/>
      <c r="C293" s="3"/>
      <c r="D293" s="3"/>
      <c r="E293" s="3"/>
      <c r="F293" s="3"/>
      <c r="G293" s="3"/>
      <c r="H293" s="3"/>
      <c r="I293" s="3"/>
      <c r="M293" s="3"/>
      <c r="U293" s="3"/>
      <c r="Y293" s="3"/>
    </row>
    <row r="294" ht="12.75" spans="1:25">
      <c r="A294" s="132"/>
      <c r="B294" s="3"/>
      <c r="C294" s="3"/>
      <c r="D294" s="3"/>
      <c r="E294" s="3"/>
      <c r="F294" s="3"/>
      <c r="G294" s="3"/>
      <c r="H294" s="3"/>
      <c r="I294" s="3"/>
      <c r="M294" s="3"/>
      <c r="U294" s="3"/>
      <c r="Y294" s="3"/>
    </row>
    <row r="295" ht="12.75" spans="1:25">
      <c r="A295" s="132"/>
      <c r="B295" s="3"/>
      <c r="C295" s="3"/>
      <c r="D295" s="3"/>
      <c r="E295" s="3"/>
      <c r="F295" s="3"/>
      <c r="G295" s="3"/>
      <c r="H295" s="3"/>
      <c r="I295" s="3"/>
      <c r="M295" s="3"/>
      <c r="U295" s="3"/>
      <c r="Y295" s="3"/>
    </row>
    <row r="296" ht="12.75" spans="1:25">
      <c r="A296" s="132"/>
      <c r="B296" s="3"/>
      <c r="C296" s="3"/>
      <c r="D296" s="3"/>
      <c r="E296" s="3"/>
      <c r="F296" s="3"/>
      <c r="G296" s="3"/>
      <c r="H296" s="3"/>
      <c r="I296" s="3"/>
      <c r="M296" s="3"/>
      <c r="U296" s="3"/>
      <c r="Y296" s="3"/>
    </row>
    <row r="297" ht="12.75" spans="1:25">
      <c r="A297" s="132"/>
      <c r="B297" s="3"/>
      <c r="C297" s="3"/>
      <c r="D297" s="3"/>
      <c r="E297" s="3"/>
      <c r="F297" s="3"/>
      <c r="G297" s="3"/>
      <c r="H297" s="3"/>
      <c r="I297" s="3"/>
      <c r="M297" s="3"/>
      <c r="U297" s="3"/>
      <c r="Y297" s="3"/>
    </row>
    <row r="298" ht="12.75" spans="1:25">
      <c r="A298" s="132"/>
      <c r="B298" s="3"/>
      <c r="C298" s="3"/>
      <c r="D298" s="3"/>
      <c r="E298" s="3"/>
      <c r="F298" s="3"/>
      <c r="G298" s="3"/>
      <c r="H298" s="3"/>
      <c r="I298" s="3"/>
      <c r="M298" s="3"/>
      <c r="U298" s="3"/>
      <c r="Y298" s="3"/>
    </row>
    <row r="299" ht="12.75" spans="1:25">
      <c r="A299" s="132"/>
      <c r="B299" s="3"/>
      <c r="C299" s="3"/>
      <c r="D299" s="3"/>
      <c r="E299" s="3"/>
      <c r="F299" s="3"/>
      <c r="G299" s="3"/>
      <c r="H299" s="3"/>
      <c r="I299" s="3"/>
      <c r="M299" s="3"/>
      <c r="U299" s="3"/>
      <c r="Y299" s="3"/>
    </row>
    <row r="300" ht="12.75" spans="1:25">
      <c r="A300" s="132"/>
      <c r="B300" s="3"/>
      <c r="C300" s="3"/>
      <c r="D300" s="3"/>
      <c r="E300" s="3"/>
      <c r="F300" s="3"/>
      <c r="G300" s="3"/>
      <c r="H300" s="3"/>
      <c r="I300" s="3"/>
      <c r="M300" s="3"/>
      <c r="U300" s="3"/>
      <c r="Y300" s="3"/>
    </row>
    <row r="301" ht="12.75" spans="1:25">
      <c r="A301" s="132"/>
      <c r="B301" s="3"/>
      <c r="C301" s="3"/>
      <c r="D301" s="3"/>
      <c r="E301" s="3"/>
      <c r="F301" s="3"/>
      <c r="G301" s="3"/>
      <c r="H301" s="3"/>
      <c r="I301" s="3"/>
      <c r="M301" s="3"/>
      <c r="U301" s="3"/>
      <c r="Y301" s="3"/>
    </row>
    <row r="302" ht="12.75" spans="1:25">
      <c r="A302" s="132"/>
      <c r="B302" s="3"/>
      <c r="C302" s="3"/>
      <c r="D302" s="3"/>
      <c r="E302" s="3"/>
      <c r="F302" s="3"/>
      <c r="G302" s="3"/>
      <c r="H302" s="3"/>
      <c r="I302" s="3"/>
      <c r="M302" s="3"/>
      <c r="U302" s="3"/>
      <c r="Y302" s="3"/>
    </row>
    <row r="303" ht="12.75" spans="1:25">
      <c r="A303" s="132"/>
      <c r="B303" s="3"/>
      <c r="C303" s="3"/>
      <c r="D303" s="3"/>
      <c r="E303" s="3"/>
      <c r="F303" s="3"/>
      <c r="G303" s="3"/>
      <c r="H303" s="3"/>
      <c r="I303" s="3"/>
      <c r="M303" s="3"/>
      <c r="U303" s="3"/>
      <c r="Y303" s="3"/>
    </row>
    <row r="304" ht="12.75" spans="1:25">
      <c r="A304" s="132"/>
      <c r="B304" s="3"/>
      <c r="C304" s="3"/>
      <c r="D304" s="3"/>
      <c r="E304" s="3"/>
      <c r="F304" s="3"/>
      <c r="G304" s="3"/>
      <c r="H304" s="3"/>
      <c r="I304" s="3"/>
      <c r="M304" s="3"/>
      <c r="U304" s="3"/>
      <c r="Y304" s="3"/>
    </row>
    <row r="305" ht="12.75" spans="1:25">
      <c r="A305" s="132"/>
      <c r="B305" s="3"/>
      <c r="C305" s="3"/>
      <c r="D305" s="3"/>
      <c r="E305" s="3"/>
      <c r="F305" s="3"/>
      <c r="G305" s="3"/>
      <c r="H305" s="3"/>
      <c r="I305" s="3"/>
      <c r="M305" s="3"/>
      <c r="U305" s="3"/>
      <c r="Y305" s="3"/>
    </row>
    <row r="306" ht="12.75" spans="1:25">
      <c r="A306" s="132"/>
      <c r="B306" s="3"/>
      <c r="C306" s="3"/>
      <c r="D306" s="3"/>
      <c r="E306" s="3"/>
      <c r="F306" s="3"/>
      <c r="G306" s="3"/>
      <c r="H306" s="3"/>
      <c r="I306" s="3"/>
      <c r="M306" s="3"/>
      <c r="U306" s="3"/>
      <c r="Y306" s="3"/>
    </row>
    <row r="307" ht="12.75" spans="1:25">
      <c r="A307" s="132"/>
      <c r="B307" s="3"/>
      <c r="C307" s="3"/>
      <c r="D307" s="3"/>
      <c r="E307" s="3"/>
      <c r="F307" s="3"/>
      <c r="G307" s="3"/>
      <c r="H307" s="3"/>
      <c r="I307" s="3"/>
      <c r="M307" s="3"/>
      <c r="U307" s="3"/>
      <c r="Y307" s="3"/>
    </row>
    <row r="308" ht="12.75" spans="1:25">
      <c r="A308" s="132"/>
      <c r="B308" s="3"/>
      <c r="C308" s="3"/>
      <c r="D308" s="3"/>
      <c r="E308" s="3"/>
      <c r="F308" s="3"/>
      <c r="G308" s="3"/>
      <c r="H308" s="3"/>
      <c r="I308" s="3"/>
      <c r="M308" s="3"/>
      <c r="U308" s="3"/>
      <c r="Y308" s="3"/>
    </row>
    <row r="309" ht="12.75" spans="1:25">
      <c r="A309" s="132"/>
      <c r="B309" s="3"/>
      <c r="C309" s="3"/>
      <c r="D309" s="3"/>
      <c r="E309" s="3"/>
      <c r="F309" s="3"/>
      <c r="G309" s="3"/>
      <c r="H309" s="3"/>
      <c r="I309" s="3"/>
      <c r="M309" s="3"/>
      <c r="U309" s="3"/>
      <c r="Y309" s="3"/>
    </row>
    <row r="310" ht="12.75" spans="1:25">
      <c r="A310" s="132"/>
      <c r="B310" s="3"/>
      <c r="C310" s="3"/>
      <c r="D310" s="3"/>
      <c r="E310" s="3"/>
      <c r="F310" s="3"/>
      <c r="G310" s="3"/>
      <c r="H310" s="3"/>
      <c r="I310" s="3"/>
      <c r="M310" s="3"/>
      <c r="U310" s="3"/>
      <c r="Y310" s="3"/>
    </row>
    <row r="311" ht="12.75" spans="1:25">
      <c r="A311" s="132"/>
      <c r="B311" s="3"/>
      <c r="C311" s="3"/>
      <c r="D311" s="3"/>
      <c r="E311" s="3"/>
      <c r="F311" s="3"/>
      <c r="G311" s="3"/>
      <c r="H311" s="3"/>
      <c r="I311" s="3"/>
      <c r="M311" s="3"/>
      <c r="U311" s="3"/>
      <c r="Y311" s="3"/>
    </row>
    <row r="312" ht="12.75" spans="1:25">
      <c r="A312" s="132"/>
      <c r="B312" s="3"/>
      <c r="C312" s="3"/>
      <c r="D312" s="3"/>
      <c r="E312" s="3"/>
      <c r="F312" s="3"/>
      <c r="G312" s="3"/>
      <c r="H312" s="3"/>
      <c r="I312" s="3"/>
      <c r="M312" s="3"/>
      <c r="U312" s="3"/>
      <c r="Y312" s="3"/>
    </row>
    <row r="313" ht="12.75" spans="1:25">
      <c r="A313" s="132"/>
      <c r="B313" s="3"/>
      <c r="C313" s="3"/>
      <c r="D313" s="3"/>
      <c r="E313" s="3"/>
      <c r="F313" s="3"/>
      <c r="G313" s="3"/>
      <c r="H313" s="3"/>
      <c r="I313" s="3"/>
      <c r="M313" s="3"/>
      <c r="U313" s="3"/>
      <c r="Y313" s="3"/>
    </row>
    <row r="314" ht="12.75" spans="1:25">
      <c r="A314" s="132"/>
      <c r="B314" s="3"/>
      <c r="C314" s="3"/>
      <c r="D314" s="3"/>
      <c r="E314" s="3"/>
      <c r="F314" s="3"/>
      <c r="G314" s="3"/>
      <c r="H314" s="3"/>
      <c r="I314" s="3"/>
      <c r="M314" s="3"/>
      <c r="U314" s="3"/>
      <c r="Y314" s="3"/>
    </row>
    <row r="315" ht="12.75" spans="1:25">
      <c r="A315" s="132"/>
      <c r="B315" s="3"/>
      <c r="C315" s="3"/>
      <c r="D315" s="3"/>
      <c r="E315" s="3"/>
      <c r="F315" s="3"/>
      <c r="G315" s="3"/>
      <c r="H315" s="3"/>
      <c r="I315" s="3"/>
      <c r="M315" s="3"/>
      <c r="U315" s="3"/>
      <c r="Y315" s="3"/>
    </row>
    <row r="316" ht="12.75" spans="1:25">
      <c r="A316" s="132"/>
      <c r="B316" s="3"/>
      <c r="C316" s="3"/>
      <c r="D316" s="3"/>
      <c r="E316" s="3"/>
      <c r="F316" s="3"/>
      <c r="G316" s="3"/>
      <c r="H316" s="3"/>
      <c r="I316" s="3"/>
      <c r="M316" s="3"/>
      <c r="U316" s="3"/>
      <c r="Y316" s="3"/>
    </row>
    <row r="317" ht="12.75" spans="1:25">
      <c r="A317" s="132"/>
      <c r="B317" s="3"/>
      <c r="C317" s="3"/>
      <c r="D317" s="3"/>
      <c r="E317" s="3"/>
      <c r="F317" s="3"/>
      <c r="G317" s="3"/>
      <c r="H317" s="3"/>
      <c r="I317" s="3"/>
      <c r="M317" s="3"/>
      <c r="U317" s="3"/>
      <c r="Y317" s="3"/>
    </row>
    <row r="318" ht="12.75" spans="1:25">
      <c r="A318" s="132"/>
      <c r="B318" s="3"/>
      <c r="C318" s="3"/>
      <c r="D318" s="3"/>
      <c r="E318" s="3"/>
      <c r="F318" s="3"/>
      <c r="G318" s="3"/>
      <c r="H318" s="3"/>
      <c r="I318" s="3"/>
      <c r="M318" s="3"/>
      <c r="U318" s="3"/>
      <c r="Y318" s="3"/>
    </row>
    <row r="319" ht="12.75" spans="1:25">
      <c r="A319" s="132"/>
      <c r="B319" s="3"/>
      <c r="C319" s="3"/>
      <c r="D319" s="3"/>
      <c r="E319" s="3"/>
      <c r="F319" s="3"/>
      <c r="G319" s="3"/>
      <c r="H319" s="3"/>
      <c r="I319" s="3"/>
      <c r="M319" s="3"/>
      <c r="U319" s="3"/>
      <c r="Y319" s="3"/>
    </row>
    <row r="320" ht="12.75" spans="1:25">
      <c r="A320" s="132"/>
      <c r="B320" s="3"/>
      <c r="C320" s="3"/>
      <c r="D320" s="3"/>
      <c r="E320" s="3"/>
      <c r="F320" s="3"/>
      <c r="G320" s="3"/>
      <c r="H320" s="3"/>
      <c r="I320" s="3"/>
      <c r="M320" s="3"/>
      <c r="U320" s="3"/>
      <c r="Y320" s="3"/>
    </row>
    <row r="321" ht="12.75" spans="1:25">
      <c r="A321" s="132"/>
      <c r="B321" s="3"/>
      <c r="C321" s="3"/>
      <c r="D321" s="3"/>
      <c r="E321" s="3"/>
      <c r="F321" s="3"/>
      <c r="G321" s="3"/>
      <c r="H321" s="3"/>
      <c r="I321" s="3"/>
      <c r="M321" s="3"/>
      <c r="U321" s="3"/>
      <c r="Y321" s="3"/>
    </row>
    <row r="322" ht="12.75" spans="1:25">
      <c r="A322" s="132"/>
      <c r="B322" s="3"/>
      <c r="C322" s="3"/>
      <c r="D322" s="3"/>
      <c r="E322" s="3"/>
      <c r="F322" s="3"/>
      <c r="G322" s="3"/>
      <c r="H322" s="3"/>
      <c r="I322" s="3"/>
      <c r="M322" s="3"/>
      <c r="U322" s="3"/>
      <c r="Y322" s="3"/>
    </row>
    <row r="323" ht="12.75" spans="1:25">
      <c r="A323" s="132"/>
      <c r="B323" s="3"/>
      <c r="C323" s="3"/>
      <c r="D323" s="3"/>
      <c r="E323" s="3"/>
      <c r="F323" s="3"/>
      <c r="G323" s="3"/>
      <c r="H323" s="3"/>
      <c r="I323" s="3"/>
      <c r="M323" s="3"/>
      <c r="U323" s="3"/>
      <c r="Y323" s="3"/>
    </row>
    <row r="324" ht="12.75" spans="1:25">
      <c r="A324" s="132"/>
      <c r="B324" s="3"/>
      <c r="C324" s="3"/>
      <c r="D324" s="3"/>
      <c r="E324" s="3"/>
      <c r="F324" s="3"/>
      <c r="G324" s="3"/>
      <c r="H324" s="3"/>
      <c r="I324" s="3"/>
      <c r="M324" s="3"/>
      <c r="U324" s="3"/>
      <c r="Y324" s="3"/>
    </row>
    <row r="325" ht="12.75" spans="1:25">
      <c r="A325" s="132"/>
      <c r="B325" s="3"/>
      <c r="C325" s="3"/>
      <c r="D325" s="3"/>
      <c r="E325" s="3"/>
      <c r="F325" s="3"/>
      <c r="G325" s="3"/>
      <c r="H325" s="3"/>
      <c r="I325" s="3"/>
      <c r="M325" s="3"/>
      <c r="U325" s="3"/>
      <c r="Y325" s="3"/>
    </row>
    <row r="326" ht="12.75" spans="1:25">
      <c r="A326" s="132"/>
      <c r="B326" s="3"/>
      <c r="C326" s="3"/>
      <c r="D326" s="3"/>
      <c r="E326" s="3"/>
      <c r="F326" s="3"/>
      <c r="G326" s="3"/>
      <c r="H326" s="3"/>
      <c r="I326" s="3"/>
      <c r="M326" s="3"/>
      <c r="U326" s="3"/>
      <c r="Y326" s="3"/>
    </row>
    <row r="327" ht="12.75" spans="1:25">
      <c r="A327" s="132"/>
      <c r="B327" s="3"/>
      <c r="C327" s="3"/>
      <c r="D327" s="3"/>
      <c r="E327" s="3"/>
      <c r="F327" s="3"/>
      <c r="G327" s="3"/>
      <c r="H327" s="3"/>
      <c r="I327" s="3"/>
      <c r="M327" s="3"/>
      <c r="U327" s="3"/>
      <c r="Y327" s="3"/>
    </row>
    <row r="328" ht="12.75" spans="1:25">
      <c r="A328" s="132"/>
      <c r="B328" s="3"/>
      <c r="C328" s="3"/>
      <c r="D328" s="3"/>
      <c r="E328" s="3"/>
      <c r="F328" s="3"/>
      <c r="G328" s="3"/>
      <c r="H328" s="3"/>
      <c r="I328" s="3"/>
      <c r="M328" s="3"/>
      <c r="U328" s="3"/>
      <c r="Y328" s="3"/>
    </row>
    <row r="329" ht="12.75" spans="1:25">
      <c r="A329" s="132"/>
      <c r="B329" s="3"/>
      <c r="C329" s="3"/>
      <c r="D329" s="3"/>
      <c r="E329" s="3"/>
      <c r="F329" s="3"/>
      <c r="G329" s="3"/>
      <c r="H329" s="3"/>
      <c r="I329" s="3"/>
      <c r="M329" s="3"/>
      <c r="U329" s="3"/>
      <c r="Y329" s="3"/>
    </row>
    <row r="330" ht="12.75" spans="1:25">
      <c r="A330" s="132"/>
      <c r="B330" s="3"/>
      <c r="C330" s="3"/>
      <c r="D330" s="3"/>
      <c r="E330" s="3"/>
      <c r="F330" s="3"/>
      <c r="G330" s="3"/>
      <c r="H330" s="3"/>
      <c r="I330" s="3"/>
      <c r="M330" s="3"/>
      <c r="U330" s="3"/>
      <c r="Y330" s="3"/>
    </row>
    <row r="331" ht="12.75" spans="1:25">
      <c r="A331" s="132"/>
      <c r="B331" s="3"/>
      <c r="C331" s="3"/>
      <c r="D331" s="3"/>
      <c r="E331" s="3"/>
      <c r="F331" s="3"/>
      <c r="G331" s="3"/>
      <c r="H331" s="3"/>
      <c r="I331" s="3"/>
      <c r="M331" s="3"/>
      <c r="U331" s="3"/>
      <c r="Y331" s="3"/>
    </row>
    <row r="332" ht="12.75" spans="1:25">
      <c r="A332" s="132"/>
      <c r="B332" s="3"/>
      <c r="C332" s="3"/>
      <c r="D332" s="3"/>
      <c r="E332" s="3"/>
      <c r="F332" s="3"/>
      <c r="G332" s="3"/>
      <c r="H332" s="3"/>
      <c r="I332" s="3"/>
      <c r="M332" s="3"/>
      <c r="U332" s="3"/>
      <c r="Y332" s="3"/>
    </row>
    <row r="333" ht="12.75" spans="1:25">
      <c r="A333" s="132"/>
      <c r="B333" s="3"/>
      <c r="C333" s="3"/>
      <c r="D333" s="3"/>
      <c r="E333" s="3"/>
      <c r="F333" s="3"/>
      <c r="G333" s="3"/>
      <c r="H333" s="3"/>
      <c r="I333" s="3"/>
      <c r="M333" s="3"/>
      <c r="U333" s="3"/>
      <c r="Y333" s="3"/>
    </row>
    <row r="334" ht="12.75" spans="1:25">
      <c r="A334" s="132"/>
      <c r="B334" s="3"/>
      <c r="C334" s="3"/>
      <c r="D334" s="3"/>
      <c r="E334" s="3"/>
      <c r="F334" s="3"/>
      <c r="G334" s="3"/>
      <c r="H334" s="3"/>
      <c r="I334" s="3"/>
      <c r="M334" s="3"/>
      <c r="U334" s="3"/>
      <c r="Y334" s="3"/>
    </row>
    <row r="335" ht="12.75" spans="1:25">
      <c r="A335" s="132"/>
      <c r="B335" s="3"/>
      <c r="C335" s="3"/>
      <c r="D335" s="3"/>
      <c r="E335" s="3"/>
      <c r="F335" s="3"/>
      <c r="G335" s="3"/>
      <c r="H335" s="3"/>
      <c r="I335" s="3"/>
      <c r="M335" s="3"/>
      <c r="U335" s="3"/>
      <c r="Y335" s="3"/>
    </row>
    <row r="336" ht="12.75" spans="1:25">
      <c r="A336" s="132"/>
      <c r="B336" s="3"/>
      <c r="C336" s="3"/>
      <c r="D336" s="3"/>
      <c r="E336" s="3"/>
      <c r="F336" s="3"/>
      <c r="G336" s="3"/>
      <c r="H336" s="3"/>
      <c r="I336" s="3"/>
      <c r="M336" s="3"/>
      <c r="U336" s="3"/>
      <c r="Y336" s="3"/>
    </row>
    <row r="337" ht="12.75" spans="1:25">
      <c r="A337" s="132"/>
      <c r="B337" s="3"/>
      <c r="C337" s="3"/>
      <c r="D337" s="3"/>
      <c r="E337" s="3"/>
      <c r="F337" s="3"/>
      <c r="G337" s="3"/>
      <c r="H337" s="3"/>
      <c r="I337" s="3"/>
      <c r="M337" s="3"/>
      <c r="U337" s="3"/>
      <c r="Y337" s="3"/>
    </row>
    <row r="338" ht="12.75" spans="1:25">
      <c r="A338" s="132"/>
      <c r="B338" s="3"/>
      <c r="C338" s="3"/>
      <c r="D338" s="3"/>
      <c r="E338" s="3"/>
      <c r="F338" s="3"/>
      <c r="G338" s="3"/>
      <c r="H338" s="3"/>
      <c r="I338" s="3"/>
      <c r="M338" s="3"/>
      <c r="U338" s="3"/>
      <c r="Y338" s="3"/>
    </row>
    <row r="339" ht="12.75" spans="1:25">
      <c r="A339" s="132"/>
      <c r="B339" s="3"/>
      <c r="C339" s="3"/>
      <c r="D339" s="3"/>
      <c r="E339" s="3"/>
      <c r="F339" s="3"/>
      <c r="G339" s="3"/>
      <c r="H339" s="3"/>
      <c r="I339" s="3"/>
      <c r="M339" s="3"/>
      <c r="U339" s="3"/>
      <c r="Y339" s="3"/>
    </row>
    <row r="340" ht="12.75" spans="1:25">
      <c r="A340" s="132"/>
      <c r="B340" s="3"/>
      <c r="C340" s="3"/>
      <c r="D340" s="3"/>
      <c r="E340" s="3"/>
      <c r="F340" s="3"/>
      <c r="G340" s="3"/>
      <c r="H340" s="3"/>
      <c r="I340" s="3"/>
      <c r="M340" s="3"/>
      <c r="U340" s="3"/>
      <c r="Y340" s="3"/>
    </row>
    <row r="341" ht="12.75" spans="1:25">
      <c r="A341" s="132"/>
      <c r="B341" s="3"/>
      <c r="C341" s="3"/>
      <c r="D341" s="3"/>
      <c r="E341" s="3"/>
      <c r="F341" s="3"/>
      <c r="G341" s="3"/>
      <c r="H341" s="3"/>
      <c r="I341" s="3"/>
      <c r="M341" s="3"/>
      <c r="U341" s="3"/>
      <c r="Y341" s="3"/>
    </row>
    <row r="342" ht="12.75" spans="1:25">
      <c r="A342" s="132"/>
      <c r="B342" s="3"/>
      <c r="C342" s="3"/>
      <c r="D342" s="3"/>
      <c r="E342" s="3"/>
      <c r="F342" s="3"/>
      <c r="G342" s="3"/>
      <c r="H342" s="3"/>
      <c r="I342" s="3"/>
      <c r="M342" s="3"/>
      <c r="U342" s="3"/>
      <c r="Y342" s="3"/>
    </row>
    <row r="343" ht="12.75" spans="1:25">
      <c r="A343" s="132"/>
      <c r="B343" s="3"/>
      <c r="C343" s="3"/>
      <c r="D343" s="3"/>
      <c r="E343" s="3"/>
      <c r="F343" s="3"/>
      <c r="G343" s="3"/>
      <c r="H343" s="3"/>
      <c r="I343" s="3"/>
      <c r="M343" s="3"/>
      <c r="U343" s="3"/>
      <c r="Y343" s="3"/>
    </row>
    <row r="344" ht="12.75" spans="1:25">
      <c r="A344" s="132"/>
      <c r="B344" s="3"/>
      <c r="C344" s="3"/>
      <c r="D344" s="3"/>
      <c r="E344" s="3"/>
      <c r="F344" s="3"/>
      <c r="G344" s="3"/>
      <c r="H344" s="3"/>
      <c r="I344" s="3"/>
      <c r="M344" s="3"/>
      <c r="U344" s="3"/>
      <c r="Y344" s="3"/>
    </row>
    <row r="345" ht="12.75" spans="1:25">
      <c r="A345" s="132"/>
      <c r="B345" s="3"/>
      <c r="C345" s="3"/>
      <c r="D345" s="3"/>
      <c r="E345" s="3"/>
      <c r="F345" s="3"/>
      <c r="G345" s="3"/>
      <c r="H345" s="3"/>
      <c r="I345" s="3"/>
      <c r="M345" s="3"/>
      <c r="U345" s="3"/>
      <c r="Y345" s="3"/>
    </row>
    <row r="346" ht="12.75" spans="1:25">
      <c r="A346" s="132"/>
      <c r="B346" s="3"/>
      <c r="C346" s="3"/>
      <c r="D346" s="3"/>
      <c r="E346" s="3"/>
      <c r="F346" s="3"/>
      <c r="G346" s="3"/>
      <c r="H346" s="3"/>
      <c r="I346" s="3"/>
      <c r="M346" s="3"/>
      <c r="U346" s="3"/>
      <c r="Y346" s="3"/>
    </row>
    <row r="347" ht="12.75" spans="1:25">
      <c r="A347" s="132"/>
      <c r="B347" s="3"/>
      <c r="C347" s="3"/>
      <c r="D347" s="3"/>
      <c r="E347" s="3"/>
      <c r="F347" s="3"/>
      <c r="G347" s="3"/>
      <c r="H347" s="3"/>
      <c r="I347" s="3"/>
      <c r="M347" s="3"/>
      <c r="U347" s="3"/>
      <c r="Y347" s="3"/>
    </row>
    <row r="348" ht="12.75" spans="1:25">
      <c r="A348" s="132"/>
      <c r="B348" s="3"/>
      <c r="C348" s="3"/>
      <c r="D348" s="3"/>
      <c r="E348" s="3"/>
      <c r="F348" s="3"/>
      <c r="G348" s="3"/>
      <c r="H348" s="3"/>
      <c r="I348" s="3"/>
      <c r="M348" s="3"/>
      <c r="U348" s="3"/>
      <c r="Y348" s="3"/>
    </row>
    <row r="349" ht="12.75" spans="1:25">
      <c r="A349" s="132"/>
      <c r="B349" s="3"/>
      <c r="C349" s="3"/>
      <c r="D349" s="3"/>
      <c r="E349" s="3"/>
      <c r="F349" s="3"/>
      <c r="G349" s="3"/>
      <c r="H349" s="3"/>
      <c r="I349" s="3"/>
      <c r="M349" s="3"/>
      <c r="U349" s="3"/>
      <c r="Y349" s="3"/>
    </row>
    <row r="350" ht="12.75" spans="1:25">
      <c r="A350" s="132"/>
      <c r="B350" s="3"/>
      <c r="C350" s="3"/>
      <c r="D350" s="3"/>
      <c r="E350" s="3"/>
      <c r="F350" s="3"/>
      <c r="G350" s="3"/>
      <c r="H350" s="3"/>
      <c r="I350" s="3"/>
      <c r="M350" s="3"/>
      <c r="U350" s="3"/>
      <c r="Y350" s="3"/>
    </row>
    <row r="351" ht="12.75" spans="1:25">
      <c r="A351" s="132"/>
      <c r="B351" s="3"/>
      <c r="C351" s="3"/>
      <c r="D351" s="3"/>
      <c r="E351" s="3"/>
      <c r="F351" s="3"/>
      <c r="G351" s="3"/>
      <c r="H351" s="3"/>
      <c r="I351" s="3"/>
      <c r="M351" s="3"/>
      <c r="U351" s="3"/>
      <c r="Y351" s="3"/>
    </row>
    <row r="352" ht="12.75" spans="1:25">
      <c r="A352" s="132"/>
      <c r="B352" s="3"/>
      <c r="C352" s="3"/>
      <c r="D352" s="3"/>
      <c r="E352" s="3"/>
      <c r="F352" s="3"/>
      <c r="G352" s="3"/>
      <c r="H352" s="3"/>
      <c r="I352" s="3"/>
      <c r="M352" s="3"/>
      <c r="U352" s="3"/>
      <c r="Y352" s="3"/>
    </row>
    <row r="353" ht="12.75" spans="1:25">
      <c r="A353" s="132"/>
      <c r="B353" s="3"/>
      <c r="C353" s="3"/>
      <c r="D353" s="3"/>
      <c r="E353" s="3"/>
      <c r="F353" s="3"/>
      <c r="G353" s="3"/>
      <c r="H353" s="3"/>
      <c r="I353" s="3"/>
      <c r="M353" s="3"/>
      <c r="U353" s="3"/>
      <c r="Y353" s="3"/>
    </row>
    <row r="354" ht="12.75" spans="1:25">
      <c r="A354" s="132"/>
      <c r="B354" s="3"/>
      <c r="C354" s="3"/>
      <c r="D354" s="3"/>
      <c r="E354" s="3"/>
      <c r="F354" s="3"/>
      <c r="G354" s="3"/>
      <c r="H354" s="3"/>
      <c r="I354" s="3"/>
      <c r="M354" s="3"/>
      <c r="U354" s="3"/>
      <c r="Y354" s="3"/>
    </row>
    <row r="355" ht="12.75" spans="1:25">
      <c r="A355" s="132"/>
      <c r="B355" s="3"/>
      <c r="C355" s="3"/>
      <c r="D355" s="3"/>
      <c r="E355" s="3"/>
      <c r="F355" s="3"/>
      <c r="G355" s="3"/>
      <c r="H355" s="3"/>
      <c r="I355" s="3"/>
      <c r="M355" s="3"/>
      <c r="U355" s="3"/>
      <c r="Y355" s="3"/>
    </row>
    <row r="356" ht="12.75" spans="1:25">
      <c r="A356" s="132"/>
      <c r="B356" s="3"/>
      <c r="C356" s="3"/>
      <c r="D356" s="3"/>
      <c r="E356" s="3"/>
      <c r="F356" s="3"/>
      <c r="G356" s="3"/>
      <c r="H356" s="3"/>
      <c r="I356" s="3"/>
      <c r="M356" s="3"/>
      <c r="U356" s="3"/>
      <c r="Y356" s="3"/>
    </row>
    <row r="357" ht="12.75" spans="1:25">
      <c r="A357" s="132"/>
      <c r="B357" s="3"/>
      <c r="C357" s="3"/>
      <c r="D357" s="3"/>
      <c r="E357" s="3"/>
      <c r="F357" s="3"/>
      <c r="G357" s="3"/>
      <c r="H357" s="3"/>
      <c r="I357" s="3"/>
      <c r="M357" s="3"/>
      <c r="U357" s="3"/>
      <c r="Y357" s="3"/>
    </row>
    <row r="358" ht="12.75" spans="1:25">
      <c r="A358" s="132"/>
      <c r="B358" s="3"/>
      <c r="C358" s="3"/>
      <c r="D358" s="3"/>
      <c r="E358" s="3"/>
      <c r="F358" s="3"/>
      <c r="G358" s="3"/>
      <c r="H358" s="3"/>
      <c r="I358" s="3"/>
      <c r="M358" s="3"/>
      <c r="U358" s="3"/>
      <c r="Y358" s="3"/>
    </row>
    <row r="359" ht="12.75" spans="1:25">
      <c r="A359" s="132"/>
      <c r="B359" s="3"/>
      <c r="C359" s="3"/>
      <c r="D359" s="3"/>
      <c r="E359" s="3"/>
      <c r="F359" s="3"/>
      <c r="G359" s="3"/>
      <c r="H359" s="3"/>
      <c r="I359" s="3"/>
      <c r="M359" s="3"/>
      <c r="U359" s="3"/>
      <c r="Y359" s="3"/>
    </row>
    <row r="360" ht="12.75" spans="1:25">
      <c r="A360" s="132"/>
      <c r="B360" s="3"/>
      <c r="C360" s="3"/>
      <c r="D360" s="3"/>
      <c r="E360" s="3"/>
      <c r="F360" s="3"/>
      <c r="G360" s="3"/>
      <c r="H360" s="3"/>
      <c r="I360" s="3"/>
      <c r="M360" s="3"/>
      <c r="U360" s="3"/>
      <c r="Y360" s="3"/>
    </row>
    <row r="361" ht="12.75" spans="1:25">
      <c r="A361" s="132"/>
      <c r="B361" s="3"/>
      <c r="C361" s="3"/>
      <c r="D361" s="3"/>
      <c r="E361" s="3"/>
      <c r="F361" s="3"/>
      <c r="G361" s="3"/>
      <c r="H361" s="3"/>
      <c r="I361" s="3"/>
      <c r="M361" s="3"/>
      <c r="U361" s="3"/>
      <c r="Y361" s="3"/>
    </row>
    <row r="362" ht="12.75" spans="1:25">
      <c r="A362" s="132"/>
      <c r="B362" s="3"/>
      <c r="C362" s="3"/>
      <c r="D362" s="3"/>
      <c r="E362" s="3"/>
      <c r="F362" s="3"/>
      <c r="G362" s="3"/>
      <c r="H362" s="3"/>
      <c r="I362" s="3"/>
      <c r="M362" s="3"/>
      <c r="U362" s="3"/>
      <c r="Y362" s="3"/>
    </row>
    <row r="363" ht="12.75" spans="1:25">
      <c r="A363" s="132"/>
      <c r="B363" s="3"/>
      <c r="C363" s="3"/>
      <c r="D363" s="3"/>
      <c r="E363" s="3"/>
      <c r="F363" s="3"/>
      <c r="G363" s="3"/>
      <c r="H363" s="3"/>
      <c r="I363" s="3"/>
      <c r="M363" s="3"/>
      <c r="U363" s="3"/>
      <c r="Y363" s="3"/>
    </row>
    <row r="364" ht="12.75" spans="1:25">
      <c r="A364" s="132"/>
      <c r="B364" s="3"/>
      <c r="C364" s="3"/>
      <c r="D364" s="3"/>
      <c r="E364" s="3"/>
      <c r="F364" s="3"/>
      <c r="G364" s="3"/>
      <c r="H364" s="3"/>
      <c r="I364" s="3"/>
      <c r="M364" s="3"/>
      <c r="U364" s="3"/>
      <c r="Y364" s="3"/>
    </row>
    <row r="365" ht="12.75" spans="1:25">
      <c r="A365" s="132"/>
      <c r="B365" s="3"/>
      <c r="C365" s="3"/>
      <c r="D365" s="3"/>
      <c r="E365" s="3"/>
      <c r="F365" s="3"/>
      <c r="G365" s="3"/>
      <c r="H365" s="3"/>
      <c r="I365" s="3"/>
      <c r="M365" s="3"/>
      <c r="U365" s="3"/>
      <c r="Y365" s="3"/>
    </row>
    <row r="366" ht="12.75" spans="1:25">
      <c r="A366" s="132"/>
      <c r="B366" s="3"/>
      <c r="C366" s="3"/>
      <c r="D366" s="3"/>
      <c r="E366" s="3"/>
      <c r="F366" s="3"/>
      <c r="G366" s="3"/>
      <c r="H366" s="3"/>
      <c r="I366" s="3"/>
      <c r="M366" s="3"/>
      <c r="U366" s="3"/>
      <c r="Y366" s="3"/>
    </row>
    <row r="367" ht="12.75" spans="1:25">
      <c r="A367" s="132"/>
      <c r="B367" s="3"/>
      <c r="C367" s="3"/>
      <c r="D367" s="3"/>
      <c r="E367" s="3"/>
      <c r="F367" s="3"/>
      <c r="G367" s="3"/>
      <c r="H367" s="3"/>
      <c r="I367" s="3"/>
      <c r="M367" s="3"/>
      <c r="U367" s="3"/>
      <c r="Y367" s="3"/>
    </row>
    <row r="368" ht="12.75" spans="1:25">
      <c r="A368" s="132"/>
      <c r="B368" s="3"/>
      <c r="C368" s="3"/>
      <c r="D368" s="3"/>
      <c r="E368" s="3"/>
      <c r="F368" s="3"/>
      <c r="G368" s="3"/>
      <c r="H368" s="3"/>
      <c r="I368" s="3"/>
      <c r="M368" s="3"/>
      <c r="U368" s="3"/>
      <c r="Y368" s="3"/>
    </row>
    <row r="369" ht="12.75" spans="1:25">
      <c r="A369" s="132"/>
      <c r="B369" s="3"/>
      <c r="C369" s="3"/>
      <c r="D369" s="3"/>
      <c r="E369" s="3"/>
      <c r="F369" s="3"/>
      <c r="G369" s="3"/>
      <c r="H369" s="3"/>
      <c r="I369" s="3"/>
      <c r="M369" s="3"/>
      <c r="U369" s="3"/>
      <c r="Y369" s="3"/>
    </row>
    <row r="370" ht="12.75" spans="1:25">
      <c r="A370" s="132"/>
      <c r="B370" s="3"/>
      <c r="C370" s="3"/>
      <c r="D370" s="3"/>
      <c r="E370" s="3"/>
      <c r="F370" s="3"/>
      <c r="G370" s="3"/>
      <c r="H370" s="3"/>
      <c r="I370" s="3"/>
      <c r="M370" s="3"/>
      <c r="U370" s="3"/>
      <c r="Y370" s="3"/>
    </row>
    <row r="371" ht="12.75" spans="1:25">
      <c r="A371" s="132"/>
      <c r="B371" s="3"/>
      <c r="C371" s="3"/>
      <c r="D371" s="3"/>
      <c r="E371" s="3"/>
      <c r="F371" s="3"/>
      <c r="G371" s="3"/>
      <c r="H371" s="3"/>
      <c r="I371" s="3"/>
      <c r="M371" s="3"/>
      <c r="U371" s="3"/>
      <c r="Y371" s="3"/>
    </row>
    <row r="372" ht="12.75" spans="1:25">
      <c r="A372" s="132"/>
      <c r="B372" s="3"/>
      <c r="C372" s="3"/>
      <c r="D372" s="3"/>
      <c r="E372" s="3"/>
      <c r="F372" s="3"/>
      <c r="G372" s="3"/>
      <c r="H372" s="3"/>
      <c r="I372" s="3"/>
      <c r="M372" s="3"/>
      <c r="U372" s="3"/>
      <c r="Y372" s="3"/>
    </row>
    <row r="373" ht="12.75" spans="1:25">
      <c r="A373" s="132"/>
      <c r="B373" s="3"/>
      <c r="C373" s="3"/>
      <c r="D373" s="3"/>
      <c r="E373" s="3"/>
      <c r="F373" s="3"/>
      <c r="G373" s="3"/>
      <c r="H373" s="3"/>
      <c r="I373" s="3"/>
      <c r="M373" s="3"/>
      <c r="U373" s="3"/>
      <c r="Y373" s="3"/>
    </row>
    <row r="374" ht="12.75" spans="1:25">
      <c r="A374" s="132"/>
      <c r="B374" s="3"/>
      <c r="C374" s="3"/>
      <c r="D374" s="3"/>
      <c r="E374" s="3"/>
      <c r="F374" s="3"/>
      <c r="G374" s="3"/>
      <c r="H374" s="3"/>
      <c r="I374" s="3"/>
      <c r="M374" s="3"/>
      <c r="U374" s="3"/>
      <c r="Y374" s="3"/>
    </row>
    <row r="375" ht="12.75" spans="1:25">
      <c r="A375" s="132"/>
      <c r="B375" s="3"/>
      <c r="C375" s="3"/>
      <c r="D375" s="3"/>
      <c r="E375" s="3"/>
      <c r="F375" s="3"/>
      <c r="G375" s="3"/>
      <c r="H375" s="3"/>
      <c r="I375" s="3"/>
      <c r="M375" s="3"/>
      <c r="U375" s="3"/>
      <c r="Y375" s="3"/>
    </row>
    <row r="376" ht="12.75" spans="1:25">
      <c r="A376" s="132"/>
      <c r="B376" s="3"/>
      <c r="C376" s="3"/>
      <c r="D376" s="3"/>
      <c r="E376" s="3"/>
      <c r="F376" s="3"/>
      <c r="G376" s="3"/>
      <c r="H376" s="3"/>
      <c r="I376" s="3"/>
      <c r="M376" s="3"/>
      <c r="U376" s="3"/>
      <c r="Y376" s="3"/>
    </row>
    <row r="377" ht="12.75" spans="1:25">
      <c r="A377" s="132"/>
      <c r="B377" s="3"/>
      <c r="C377" s="3"/>
      <c r="D377" s="3"/>
      <c r="E377" s="3"/>
      <c r="F377" s="3"/>
      <c r="G377" s="3"/>
      <c r="H377" s="3"/>
      <c r="I377" s="3"/>
      <c r="M377" s="3"/>
      <c r="U377" s="3"/>
      <c r="Y377" s="3"/>
    </row>
    <row r="378" ht="12.75" spans="1:25">
      <c r="A378" s="132"/>
      <c r="B378" s="3"/>
      <c r="C378" s="3"/>
      <c r="D378" s="3"/>
      <c r="E378" s="3"/>
      <c r="F378" s="3"/>
      <c r="G378" s="3"/>
      <c r="H378" s="3"/>
      <c r="I378" s="3"/>
      <c r="M378" s="3"/>
      <c r="U378" s="3"/>
      <c r="Y378" s="3"/>
    </row>
    <row r="379" ht="12.75" spans="1:25">
      <c r="A379" s="132"/>
      <c r="B379" s="3"/>
      <c r="C379" s="3"/>
      <c r="D379" s="3"/>
      <c r="E379" s="3"/>
      <c r="F379" s="3"/>
      <c r="G379" s="3"/>
      <c r="H379" s="3"/>
      <c r="I379" s="3"/>
      <c r="M379" s="3"/>
      <c r="U379" s="3"/>
      <c r="Y379" s="3"/>
    </row>
    <row r="380" ht="12.75" spans="1:25">
      <c r="A380" s="132"/>
      <c r="B380" s="3"/>
      <c r="C380" s="3"/>
      <c r="D380" s="3"/>
      <c r="E380" s="3"/>
      <c r="F380" s="3"/>
      <c r="G380" s="3"/>
      <c r="H380" s="3"/>
      <c r="I380" s="3"/>
      <c r="M380" s="3"/>
      <c r="U380" s="3"/>
      <c r="Y380" s="3"/>
    </row>
    <row r="381" ht="12.75" spans="1:25">
      <c r="A381" s="132"/>
      <c r="B381" s="3"/>
      <c r="C381" s="3"/>
      <c r="D381" s="3"/>
      <c r="E381" s="3"/>
      <c r="F381" s="3"/>
      <c r="G381" s="3"/>
      <c r="H381" s="3"/>
      <c r="I381" s="3"/>
      <c r="M381" s="3"/>
      <c r="U381" s="3"/>
      <c r="Y381" s="3"/>
    </row>
    <row r="382" ht="12.75" spans="1:25">
      <c r="A382" s="132"/>
      <c r="B382" s="3"/>
      <c r="C382" s="3"/>
      <c r="D382" s="3"/>
      <c r="E382" s="3"/>
      <c r="F382" s="3"/>
      <c r="G382" s="3"/>
      <c r="H382" s="3"/>
      <c r="I382" s="3"/>
      <c r="M382" s="3"/>
      <c r="U382" s="3"/>
      <c r="Y382" s="3"/>
    </row>
    <row r="383" ht="12.75" spans="1:25">
      <c r="A383" s="132"/>
      <c r="B383" s="3"/>
      <c r="C383" s="3"/>
      <c r="D383" s="3"/>
      <c r="E383" s="3"/>
      <c r="F383" s="3"/>
      <c r="G383" s="3"/>
      <c r="H383" s="3"/>
      <c r="I383" s="3"/>
      <c r="M383" s="3"/>
      <c r="U383" s="3"/>
      <c r="Y383" s="3"/>
    </row>
    <row r="384" ht="12.75" spans="1:25">
      <c r="A384" s="132"/>
      <c r="B384" s="3"/>
      <c r="C384" s="3"/>
      <c r="D384" s="3"/>
      <c r="E384" s="3"/>
      <c r="F384" s="3"/>
      <c r="G384" s="3"/>
      <c r="H384" s="3"/>
      <c r="I384" s="3"/>
      <c r="M384" s="3"/>
      <c r="U384" s="3"/>
      <c r="Y384" s="3"/>
    </row>
    <row r="385" ht="12.75" spans="1:25">
      <c r="A385" s="132"/>
      <c r="B385" s="3"/>
      <c r="C385" s="3"/>
      <c r="D385" s="3"/>
      <c r="E385" s="3"/>
      <c r="F385" s="3"/>
      <c r="G385" s="3"/>
      <c r="H385" s="3"/>
      <c r="I385" s="3"/>
      <c r="M385" s="3"/>
      <c r="U385" s="3"/>
      <c r="Y385" s="3"/>
    </row>
    <row r="386" ht="12.75" spans="1:25">
      <c r="A386" s="132"/>
      <c r="B386" s="3"/>
      <c r="C386" s="3"/>
      <c r="D386" s="3"/>
      <c r="E386" s="3"/>
      <c r="F386" s="3"/>
      <c r="G386" s="3"/>
      <c r="H386" s="3"/>
      <c r="I386" s="3"/>
      <c r="M386" s="3"/>
      <c r="U386" s="3"/>
      <c r="Y386" s="3"/>
    </row>
    <row r="387" ht="12.75" spans="1:25">
      <c r="A387" s="132"/>
      <c r="B387" s="3"/>
      <c r="C387" s="3"/>
      <c r="D387" s="3"/>
      <c r="E387" s="3"/>
      <c r="F387" s="3"/>
      <c r="G387" s="3"/>
      <c r="H387" s="3"/>
      <c r="I387" s="3"/>
      <c r="M387" s="3"/>
      <c r="U387" s="3"/>
      <c r="Y387" s="3"/>
    </row>
    <row r="388" ht="12.75" spans="1:25">
      <c r="A388" s="132"/>
      <c r="B388" s="3"/>
      <c r="C388" s="3"/>
      <c r="D388" s="3"/>
      <c r="E388" s="3"/>
      <c r="F388" s="3"/>
      <c r="G388" s="3"/>
      <c r="H388" s="3"/>
      <c r="I388" s="3"/>
      <c r="M388" s="3"/>
      <c r="U388" s="3"/>
      <c r="Y388" s="3"/>
    </row>
    <row r="389" ht="12.75" spans="1:25">
      <c r="A389" s="132"/>
      <c r="B389" s="3"/>
      <c r="C389" s="3"/>
      <c r="D389" s="3"/>
      <c r="E389" s="3"/>
      <c r="F389" s="3"/>
      <c r="G389" s="3"/>
      <c r="H389" s="3"/>
      <c r="I389" s="3"/>
      <c r="M389" s="3"/>
      <c r="U389" s="3"/>
      <c r="Y389" s="3"/>
    </row>
    <row r="390" ht="12.75" spans="1:25">
      <c r="A390" s="132"/>
      <c r="B390" s="3"/>
      <c r="C390" s="3"/>
      <c r="D390" s="3"/>
      <c r="E390" s="3"/>
      <c r="F390" s="3"/>
      <c r="G390" s="3"/>
      <c r="H390" s="3"/>
      <c r="I390" s="3"/>
      <c r="M390" s="3"/>
      <c r="U390" s="3"/>
      <c r="Y390" s="3"/>
    </row>
    <row r="391" ht="12.75" spans="1:25">
      <c r="A391" s="132"/>
      <c r="B391" s="3"/>
      <c r="C391" s="3"/>
      <c r="D391" s="3"/>
      <c r="E391" s="3"/>
      <c r="F391" s="3"/>
      <c r="G391" s="3"/>
      <c r="H391" s="3"/>
      <c r="I391" s="3"/>
      <c r="M391" s="3"/>
      <c r="U391" s="3"/>
      <c r="Y391" s="3"/>
    </row>
    <row r="392" ht="12.75" spans="1:25">
      <c r="A392" s="132"/>
      <c r="B392" s="3"/>
      <c r="C392" s="3"/>
      <c r="D392" s="3"/>
      <c r="E392" s="3"/>
      <c r="F392" s="3"/>
      <c r="G392" s="3"/>
      <c r="H392" s="3"/>
      <c r="I392" s="3"/>
      <c r="M392" s="3"/>
      <c r="U392" s="3"/>
      <c r="Y392" s="3"/>
    </row>
    <row r="393" ht="12.75" spans="1:25">
      <c r="A393" s="132"/>
      <c r="B393" s="3"/>
      <c r="C393" s="3"/>
      <c r="D393" s="3"/>
      <c r="E393" s="3"/>
      <c r="F393" s="3"/>
      <c r="G393" s="3"/>
      <c r="H393" s="3"/>
      <c r="I393" s="3"/>
      <c r="M393" s="3"/>
      <c r="U393" s="3"/>
      <c r="Y393" s="3"/>
    </row>
    <row r="394" ht="12.75" spans="1:25">
      <c r="A394" s="132"/>
      <c r="B394" s="3"/>
      <c r="C394" s="3"/>
      <c r="D394" s="3"/>
      <c r="E394" s="3"/>
      <c r="F394" s="3"/>
      <c r="G394" s="3"/>
      <c r="H394" s="3"/>
      <c r="I394" s="3"/>
      <c r="M394" s="3"/>
      <c r="U394" s="3"/>
      <c r="Y394" s="3"/>
    </row>
    <row r="395" ht="12.75" spans="1:25">
      <c r="A395" s="132"/>
      <c r="B395" s="3"/>
      <c r="C395" s="3"/>
      <c r="D395" s="3"/>
      <c r="E395" s="3"/>
      <c r="F395" s="3"/>
      <c r="G395" s="3"/>
      <c r="H395" s="3"/>
      <c r="I395" s="3"/>
      <c r="M395" s="3"/>
      <c r="U395" s="3"/>
      <c r="Y395" s="3"/>
    </row>
    <row r="396" ht="12.75" spans="1:25">
      <c r="A396" s="132"/>
      <c r="B396" s="3"/>
      <c r="C396" s="3"/>
      <c r="D396" s="3"/>
      <c r="E396" s="3"/>
      <c r="F396" s="3"/>
      <c r="G396" s="3"/>
      <c r="H396" s="3"/>
      <c r="I396" s="3"/>
      <c r="M396" s="3"/>
      <c r="U396" s="3"/>
      <c r="Y396" s="3"/>
    </row>
    <row r="397" ht="12.75" spans="1:25">
      <c r="A397" s="132"/>
      <c r="B397" s="3"/>
      <c r="C397" s="3"/>
      <c r="D397" s="3"/>
      <c r="E397" s="3"/>
      <c r="F397" s="3"/>
      <c r="G397" s="3"/>
      <c r="H397" s="3"/>
      <c r="I397" s="3"/>
      <c r="M397" s="3"/>
      <c r="U397" s="3"/>
      <c r="Y397" s="3"/>
    </row>
    <row r="398" ht="12.75" spans="1:25">
      <c r="A398" s="132"/>
      <c r="B398" s="3"/>
      <c r="C398" s="3"/>
      <c r="D398" s="3"/>
      <c r="E398" s="3"/>
      <c r="F398" s="3"/>
      <c r="G398" s="3"/>
      <c r="H398" s="3"/>
      <c r="I398" s="3"/>
      <c r="M398" s="3"/>
      <c r="U398" s="3"/>
      <c r="Y398" s="3"/>
    </row>
    <row r="399" ht="12.75" spans="1:25">
      <c r="A399" s="132"/>
      <c r="B399" s="3"/>
      <c r="C399" s="3"/>
      <c r="D399" s="3"/>
      <c r="E399" s="3"/>
      <c r="F399" s="3"/>
      <c r="G399" s="3"/>
      <c r="H399" s="3"/>
      <c r="I399" s="3"/>
      <c r="M399" s="3"/>
      <c r="U399" s="3"/>
      <c r="Y399" s="3"/>
    </row>
    <row r="400" ht="12.75" spans="1:25">
      <c r="A400" s="132"/>
      <c r="B400" s="3"/>
      <c r="C400" s="3"/>
      <c r="D400" s="3"/>
      <c r="E400" s="3"/>
      <c r="F400" s="3"/>
      <c r="G400" s="3"/>
      <c r="H400" s="3"/>
      <c r="I400" s="3"/>
      <c r="M400" s="3"/>
      <c r="U400" s="3"/>
      <c r="Y400" s="3"/>
    </row>
    <row r="401" ht="12.75" spans="1:25">
      <c r="A401" s="132"/>
      <c r="B401" s="3"/>
      <c r="C401" s="3"/>
      <c r="D401" s="3"/>
      <c r="E401" s="3"/>
      <c r="F401" s="3"/>
      <c r="G401" s="3"/>
      <c r="H401" s="3"/>
      <c r="I401" s="3"/>
      <c r="M401" s="3"/>
      <c r="U401" s="3"/>
      <c r="Y401" s="3"/>
    </row>
    <row r="402" ht="12.75" spans="1:25">
      <c r="A402" s="132"/>
      <c r="B402" s="3"/>
      <c r="C402" s="3"/>
      <c r="D402" s="3"/>
      <c r="E402" s="3"/>
      <c r="F402" s="3"/>
      <c r="G402" s="3"/>
      <c r="H402" s="3"/>
      <c r="I402" s="3"/>
      <c r="M402" s="3"/>
      <c r="U402" s="3"/>
      <c r="Y402" s="3"/>
    </row>
    <row r="403" ht="12.75" spans="1:25">
      <c r="A403" s="132"/>
      <c r="B403" s="3"/>
      <c r="C403" s="3"/>
      <c r="D403" s="3"/>
      <c r="E403" s="3"/>
      <c r="F403" s="3"/>
      <c r="G403" s="3"/>
      <c r="H403" s="3"/>
      <c r="I403" s="3"/>
      <c r="M403" s="3"/>
      <c r="U403" s="3"/>
      <c r="Y403" s="3"/>
    </row>
    <row r="404" ht="12.75" spans="1:25">
      <c r="A404" s="132"/>
      <c r="B404" s="3"/>
      <c r="C404" s="3"/>
      <c r="D404" s="3"/>
      <c r="E404" s="3"/>
      <c r="F404" s="3"/>
      <c r="G404" s="3"/>
      <c r="H404" s="3"/>
      <c r="I404" s="3"/>
      <c r="M404" s="3"/>
      <c r="U404" s="3"/>
      <c r="Y404" s="3"/>
    </row>
    <row r="405" ht="12.75" spans="1:25">
      <c r="A405" s="132"/>
      <c r="B405" s="3"/>
      <c r="C405" s="3"/>
      <c r="D405" s="3"/>
      <c r="E405" s="3"/>
      <c r="F405" s="3"/>
      <c r="G405" s="3"/>
      <c r="H405" s="3"/>
      <c r="I405" s="3"/>
      <c r="M405" s="3"/>
      <c r="U405" s="3"/>
      <c r="Y405" s="3"/>
    </row>
    <row r="406" ht="12.75" spans="1:25">
      <c r="A406" s="132"/>
      <c r="B406" s="3"/>
      <c r="C406" s="3"/>
      <c r="D406" s="3"/>
      <c r="E406" s="3"/>
      <c r="F406" s="3"/>
      <c r="G406" s="3"/>
      <c r="H406" s="3"/>
      <c r="I406" s="3"/>
      <c r="M406" s="3"/>
      <c r="U406" s="3"/>
      <c r="Y406" s="3"/>
    </row>
    <row r="407" ht="12.75" spans="1:25">
      <c r="A407" s="132"/>
      <c r="B407" s="3"/>
      <c r="C407" s="3"/>
      <c r="D407" s="3"/>
      <c r="E407" s="3"/>
      <c r="F407" s="3"/>
      <c r="G407" s="3"/>
      <c r="H407" s="3"/>
      <c r="I407" s="3"/>
      <c r="M407" s="3"/>
      <c r="U407" s="3"/>
      <c r="Y407" s="3"/>
    </row>
    <row r="408" ht="12.75" spans="1:25">
      <c r="A408" s="132"/>
      <c r="B408" s="3"/>
      <c r="C408" s="3"/>
      <c r="D408" s="3"/>
      <c r="E408" s="3"/>
      <c r="F408" s="3"/>
      <c r="G408" s="3"/>
      <c r="H408" s="3"/>
      <c r="I408" s="3"/>
      <c r="M408" s="3"/>
      <c r="U408" s="3"/>
      <c r="Y408" s="3"/>
    </row>
    <row r="409" ht="12.75" spans="1:25">
      <c r="A409" s="132"/>
      <c r="B409" s="3"/>
      <c r="C409" s="3"/>
      <c r="D409" s="3"/>
      <c r="E409" s="3"/>
      <c r="F409" s="3"/>
      <c r="G409" s="3"/>
      <c r="H409" s="3"/>
      <c r="I409" s="3"/>
      <c r="M409" s="3"/>
      <c r="U409" s="3"/>
      <c r="Y409" s="3"/>
    </row>
    <row r="410" ht="12.75" spans="1:25">
      <c r="A410" s="132"/>
      <c r="B410" s="3"/>
      <c r="C410" s="3"/>
      <c r="D410" s="3"/>
      <c r="E410" s="3"/>
      <c r="F410" s="3"/>
      <c r="G410" s="3"/>
      <c r="H410" s="3"/>
      <c r="I410" s="3"/>
      <c r="M410" s="3"/>
      <c r="U410" s="3"/>
      <c r="Y410" s="3"/>
    </row>
    <row r="411" ht="12.75" spans="1:25">
      <c r="A411" s="132"/>
      <c r="B411" s="3"/>
      <c r="C411" s="3"/>
      <c r="D411" s="3"/>
      <c r="E411" s="3"/>
      <c r="F411" s="3"/>
      <c r="G411" s="3"/>
      <c r="H411" s="3"/>
      <c r="I411" s="3"/>
      <c r="M411" s="3"/>
      <c r="U411" s="3"/>
      <c r="Y411" s="3"/>
    </row>
    <row r="412" ht="12.75" spans="1:25">
      <c r="A412" s="132"/>
      <c r="B412" s="3"/>
      <c r="C412" s="3"/>
      <c r="D412" s="3"/>
      <c r="E412" s="3"/>
      <c r="F412" s="3"/>
      <c r="G412" s="3"/>
      <c r="H412" s="3"/>
      <c r="I412" s="3"/>
      <c r="M412" s="3"/>
      <c r="U412" s="3"/>
      <c r="Y412" s="3"/>
    </row>
    <row r="413" ht="12.75" spans="1:25">
      <c r="A413" s="132"/>
      <c r="B413" s="3"/>
      <c r="C413" s="3"/>
      <c r="D413" s="3"/>
      <c r="E413" s="3"/>
      <c r="F413" s="3"/>
      <c r="G413" s="3"/>
      <c r="H413" s="3"/>
      <c r="I413" s="3"/>
      <c r="M413" s="3"/>
      <c r="U413" s="3"/>
      <c r="Y413" s="3"/>
    </row>
    <row r="414" ht="12.75" spans="1:25">
      <c r="A414" s="132"/>
      <c r="B414" s="3"/>
      <c r="C414" s="3"/>
      <c r="D414" s="3"/>
      <c r="E414" s="3"/>
      <c r="F414" s="3"/>
      <c r="G414" s="3"/>
      <c r="H414" s="3"/>
      <c r="I414" s="3"/>
      <c r="M414" s="3"/>
      <c r="U414" s="3"/>
      <c r="Y414" s="3"/>
    </row>
    <row r="415" ht="12.75" spans="1:25">
      <c r="A415" s="132"/>
      <c r="B415" s="3"/>
      <c r="C415" s="3"/>
      <c r="D415" s="3"/>
      <c r="E415" s="3"/>
      <c r="F415" s="3"/>
      <c r="G415" s="3"/>
      <c r="H415" s="3"/>
      <c r="I415" s="3"/>
      <c r="M415" s="3"/>
      <c r="U415" s="3"/>
      <c r="Y415" s="3"/>
    </row>
    <row r="416" ht="12.75" spans="1:25">
      <c r="A416" s="132"/>
      <c r="B416" s="3"/>
      <c r="C416" s="3"/>
      <c r="D416" s="3"/>
      <c r="E416" s="3"/>
      <c r="F416" s="3"/>
      <c r="G416" s="3"/>
      <c r="H416" s="3"/>
      <c r="I416" s="3"/>
      <c r="M416" s="3"/>
      <c r="U416" s="3"/>
      <c r="Y416" s="3"/>
    </row>
    <row r="417" ht="12.75" spans="1:25">
      <c r="A417" s="132"/>
      <c r="B417" s="3"/>
      <c r="C417" s="3"/>
      <c r="D417" s="3"/>
      <c r="E417" s="3"/>
      <c r="F417" s="3"/>
      <c r="G417" s="3"/>
      <c r="H417" s="3"/>
      <c r="I417" s="3"/>
      <c r="M417" s="3"/>
      <c r="U417" s="3"/>
      <c r="Y417" s="3"/>
    </row>
    <row r="418" ht="12.75" spans="1:25">
      <c r="A418" s="132"/>
      <c r="B418" s="3"/>
      <c r="C418" s="3"/>
      <c r="D418" s="3"/>
      <c r="E418" s="3"/>
      <c r="F418" s="3"/>
      <c r="G418" s="3"/>
      <c r="H418" s="3"/>
      <c r="I418" s="3"/>
      <c r="M418" s="3"/>
      <c r="U418" s="3"/>
      <c r="Y418" s="3"/>
    </row>
    <row r="419" ht="12.75" spans="1:25">
      <c r="A419" s="132"/>
      <c r="B419" s="3"/>
      <c r="C419" s="3"/>
      <c r="D419" s="3"/>
      <c r="E419" s="3"/>
      <c r="F419" s="3"/>
      <c r="G419" s="3"/>
      <c r="H419" s="3"/>
      <c r="I419" s="3"/>
      <c r="M419" s="3"/>
      <c r="U419" s="3"/>
      <c r="Y419" s="3"/>
    </row>
    <row r="420" ht="12.75" spans="1:25">
      <c r="A420" s="132"/>
      <c r="B420" s="3"/>
      <c r="C420" s="3"/>
      <c r="D420" s="3"/>
      <c r="E420" s="3"/>
      <c r="F420" s="3"/>
      <c r="G420" s="3"/>
      <c r="H420" s="3"/>
      <c r="I420" s="3"/>
      <c r="M420" s="3"/>
      <c r="U420" s="3"/>
      <c r="Y420" s="3"/>
    </row>
    <row r="421" ht="12.75" spans="1:25">
      <c r="A421" s="132"/>
      <c r="B421" s="3"/>
      <c r="C421" s="3"/>
      <c r="D421" s="3"/>
      <c r="E421" s="3"/>
      <c r="F421" s="3"/>
      <c r="G421" s="3"/>
      <c r="H421" s="3"/>
      <c r="I421" s="3"/>
      <c r="M421" s="3"/>
      <c r="U421" s="3"/>
      <c r="Y421" s="3"/>
    </row>
    <row r="422" ht="12.75" spans="1:25">
      <c r="A422" s="132"/>
      <c r="B422" s="3"/>
      <c r="C422" s="3"/>
      <c r="D422" s="3"/>
      <c r="E422" s="3"/>
      <c r="F422" s="3"/>
      <c r="G422" s="3"/>
      <c r="H422" s="3"/>
      <c r="I422" s="3"/>
      <c r="M422" s="3"/>
      <c r="U422" s="3"/>
      <c r="Y422" s="3"/>
    </row>
    <row r="423" ht="12.75" spans="1:25">
      <c r="A423" s="132"/>
      <c r="B423" s="3"/>
      <c r="C423" s="3"/>
      <c r="D423" s="3"/>
      <c r="E423" s="3"/>
      <c r="F423" s="3"/>
      <c r="G423" s="3"/>
      <c r="H423" s="3"/>
      <c r="I423" s="3"/>
      <c r="M423" s="3"/>
      <c r="U423" s="3"/>
      <c r="Y423" s="3"/>
    </row>
    <row r="424" ht="12.75" spans="1:25">
      <c r="A424" s="132"/>
      <c r="B424" s="3"/>
      <c r="C424" s="3"/>
      <c r="D424" s="3"/>
      <c r="E424" s="3"/>
      <c r="F424" s="3"/>
      <c r="G424" s="3"/>
      <c r="H424" s="3"/>
      <c r="I424" s="3"/>
      <c r="M424" s="3"/>
      <c r="U424" s="3"/>
      <c r="Y424" s="3"/>
    </row>
    <row r="425" ht="12.75" spans="1:25">
      <c r="A425" s="132"/>
      <c r="B425" s="3"/>
      <c r="C425" s="3"/>
      <c r="D425" s="3"/>
      <c r="E425" s="3"/>
      <c r="F425" s="3"/>
      <c r="G425" s="3"/>
      <c r="H425" s="3"/>
      <c r="I425" s="3"/>
      <c r="M425" s="3"/>
      <c r="U425" s="3"/>
      <c r="Y425" s="3"/>
    </row>
    <row r="426" ht="12.75" spans="1:25">
      <c r="A426" s="132"/>
      <c r="B426" s="3"/>
      <c r="C426" s="3"/>
      <c r="D426" s="3"/>
      <c r="E426" s="3"/>
      <c r="F426" s="3"/>
      <c r="G426" s="3"/>
      <c r="H426" s="3"/>
      <c r="I426" s="3"/>
      <c r="M426" s="3"/>
      <c r="U426" s="3"/>
      <c r="Y426" s="3"/>
    </row>
    <row r="427" ht="12.75" spans="1:25">
      <c r="A427" s="132"/>
      <c r="B427" s="3"/>
      <c r="C427" s="3"/>
      <c r="D427" s="3"/>
      <c r="E427" s="3"/>
      <c r="F427" s="3"/>
      <c r="G427" s="3"/>
      <c r="H427" s="3"/>
      <c r="I427" s="3"/>
      <c r="M427" s="3"/>
      <c r="U427" s="3"/>
      <c r="Y427" s="3"/>
    </row>
    <row r="428" ht="12.75" spans="1:25">
      <c r="A428" s="132"/>
      <c r="B428" s="3"/>
      <c r="C428" s="3"/>
      <c r="D428" s="3"/>
      <c r="E428" s="3"/>
      <c r="F428" s="3"/>
      <c r="G428" s="3"/>
      <c r="H428" s="3"/>
      <c r="I428" s="3"/>
      <c r="M428" s="3"/>
      <c r="U428" s="3"/>
      <c r="Y428" s="3"/>
    </row>
    <row r="429" ht="12.75" spans="1:25">
      <c r="A429" s="132"/>
      <c r="B429" s="3"/>
      <c r="C429" s="3"/>
      <c r="D429" s="3"/>
      <c r="E429" s="3"/>
      <c r="F429" s="3"/>
      <c r="G429" s="3"/>
      <c r="H429" s="3"/>
      <c r="I429" s="3"/>
      <c r="M429" s="3"/>
      <c r="U429" s="3"/>
      <c r="Y429" s="3"/>
    </row>
    <row r="430" ht="12.75" spans="1:25">
      <c r="A430" s="132"/>
      <c r="B430" s="3"/>
      <c r="C430" s="3"/>
      <c r="D430" s="3"/>
      <c r="E430" s="3"/>
      <c r="F430" s="3"/>
      <c r="G430" s="3"/>
      <c r="H430" s="3"/>
      <c r="I430" s="3"/>
      <c r="M430" s="3"/>
      <c r="U430" s="3"/>
      <c r="Y430" s="3"/>
    </row>
    <row r="431" ht="12.75" spans="1:25">
      <c r="A431" s="132"/>
      <c r="B431" s="3"/>
      <c r="C431" s="3"/>
      <c r="D431" s="3"/>
      <c r="E431" s="3"/>
      <c r="F431" s="3"/>
      <c r="G431" s="3"/>
      <c r="H431" s="3"/>
      <c r="I431" s="3"/>
      <c r="M431" s="3"/>
      <c r="U431" s="3"/>
      <c r="Y431" s="3"/>
    </row>
    <row r="432" ht="12.75" spans="1:25">
      <c r="A432" s="132"/>
      <c r="B432" s="3"/>
      <c r="C432" s="3"/>
      <c r="D432" s="3"/>
      <c r="E432" s="3"/>
      <c r="F432" s="3"/>
      <c r="G432" s="3"/>
      <c r="H432" s="3"/>
      <c r="I432" s="3"/>
      <c r="M432" s="3"/>
      <c r="U432" s="3"/>
      <c r="Y432" s="3"/>
    </row>
    <row r="433" ht="12.75" spans="1:25">
      <c r="A433" s="132"/>
      <c r="B433" s="3"/>
      <c r="C433" s="3"/>
      <c r="D433" s="3"/>
      <c r="E433" s="3"/>
      <c r="F433" s="3"/>
      <c r="G433" s="3"/>
      <c r="H433" s="3"/>
      <c r="I433" s="3"/>
      <c r="M433" s="3"/>
      <c r="U433" s="3"/>
      <c r="Y433" s="3"/>
    </row>
    <row r="434" ht="12.75" spans="1:25">
      <c r="A434" s="132"/>
      <c r="B434" s="3"/>
      <c r="C434" s="3"/>
      <c r="D434" s="3"/>
      <c r="E434" s="3"/>
      <c r="F434" s="3"/>
      <c r="G434" s="3"/>
      <c r="H434" s="3"/>
      <c r="I434" s="3"/>
      <c r="M434" s="3"/>
      <c r="U434" s="3"/>
      <c r="Y434" s="3"/>
    </row>
    <row r="435" ht="12.75" spans="1:25">
      <c r="A435" s="132"/>
      <c r="B435" s="3"/>
      <c r="C435" s="3"/>
      <c r="D435" s="3"/>
      <c r="E435" s="3"/>
      <c r="F435" s="3"/>
      <c r="G435" s="3"/>
      <c r="H435" s="3"/>
      <c r="I435" s="3"/>
      <c r="M435" s="3"/>
      <c r="U435" s="3"/>
      <c r="Y435" s="3"/>
    </row>
    <row r="436" ht="12.75" spans="1:25">
      <c r="A436" s="132"/>
      <c r="B436" s="3"/>
      <c r="C436" s="3"/>
      <c r="D436" s="3"/>
      <c r="E436" s="3"/>
      <c r="F436" s="3"/>
      <c r="G436" s="3"/>
      <c r="H436" s="3"/>
      <c r="I436" s="3"/>
      <c r="M436" s="3"/>
      <c r="U436" s="3"/>
      <c r="Y436" s="3"/>
    </row>
    <row r="437" ht="12.75" spans="1:25">
      <c r="A437" s="132"/>
      <c r="B437" s="3"/>
      <c r="C437" s="3"/>
      <c r="D437" s="3"/>
      <c r="E437" s="3"/>
      <c r="F437" s="3"/>
      <c r="G437" s="3"/>
      <c r="H437" s="3"/>
      <c r="I437" s="3"/>
      <c r="M437" s="3"/>
      <c r="U437" s="3"/>
      <c r="Y437" s="3"/>
    </row>
    <row r="438" ht="12.75" spans="1:25">
      <c r="A438" s="132"/>
      <c r="B438" s="3"/>
      <c r="C438" s="3"/>
      <c r="D438" s="3"/>
      <c r="E438" s="3"/>
      <c r="F438" s="3"/>
      <c r="G438" s="3"/>
      <c r="H438" s="3"/>
      <c r="I438" s="3"/>
      <c r="M438" s="3"/>
      <c r="U438" s="3"/>
      <c r="Y438" s="3"/>
    </row>
    <row r="439" ht="12.75" spans="1:25">
      <c r="A439" s="132"/>
      <c r="B439" s="3"/>
      <c r="C439" s="3"/>
      <c r="D439" s="3"/>
      <c r="E439" s="3"/>
      <c r="F439" s="3"/>
      <c r="G439" s="3"/>
      <c r="H439" s="3"/>
      <c r="I439" s="3"/>
      <c r="M439" s="3"/>
      <c r="U439" s="3"/>
      <c r="Y439" s="3"/>
    </row>
    <row r="440" ht="12.75" spans="1:25">
      <c r="A440" s="132"/>
      <c r="B440" s="3"/>
      <c r="C440" s="3"/>
      <c r="D440" s="3"/>
      <c r="E440" s="3"/>
      <c r="F440" s="3"/>
      <c r="G440" s="3"/>
      <c r="H440" s="3"/>
      <c r="I440" s="3"/>
      <c r="M440" s="3"/>
      <c r="U440" s="3"/>
      <c r="Y440" s="3"/>
    </row>
    <row r="441" ht="12.75" spans="1:25">
      <c r="A441" s="132"/>
      <c r="B441" s="3"/>
      <c r="C441" s="3"/>
      <c r="D441" s="3"/>
      <c r="E441" s="3"/>
      <c r="F441" s="3"/>
      <c r="G441" s="3"/>
      <c r="H441" s="3"/>
      <c r="I441" s="3"/>
      <c r="M441" s="3"/>
      <c r="U441" s="3"/>
      <c r="Y441" s="3"/>
    </row>
    <row r="442" ht="12.75" spans="1:25">
      <c r="A442" s="132"/>
      <c r="B442" s="3"/>
      <c r="C442" s="3"/>
      <c r="D442" s="3"/>
      <c r="E442" s="3"/>
      <c r="F442" s="3"/>
      <c r="G442" s="3"/>
      <c r="H442" s="3"/>
      <c r="I442" s="3"/>
      <c r="M442" s="3"/>
      <c r="U442" s="3"/>
      <c r="Y442" s="3"/>
    </row>
    <row r="443" ht="12.75" spans="1:25">
      <c r="A443" s="132"/>
      <c r="B443" s="3"/>
      <c r="C443" s="3"/>
      <c r="D443" s="3"/>
      <c r="E443" s="3"/>
      <c r="F443" s="3"/>
      <c r="G443" s="3"/>
      <c r="H443" s="3"/>
      <c r="I443" s="3"/>
      <c r="M443" s="3"/>
      <c r="U443" s="3"/>
      <c r="Y443" s="3"/>
    </row>
    <row r="444" ht="12.75" spans="1:25">
      <c r="A444" s="132"/>
      <c r="B444" s="3"/>
      <c r="C444" s="3"/>
      <c r="D444" s="3"/>
      <c r="E444" s="3"/>
      <c r="F444" s="3"/>
      <c r="G444" s="3"/>
      <c r="H444" s="3"/>
      <c r="I444" s="3"/>
      <c r="M444" s="3"/>
      <c r="U444" s="3"/>
      <c r="Y444" s="3"/>
    </row>
    <row r="445" ht="12.75" spans="1:25">
      <c r="A445" s="132"/>
      <c r="B445" s="3"/>
      <c r="C445" s="3"/>
      <c r="D445" s="3"/>
      <c r="E445" s="3"/>
      <c r="F445" s="3"/>
      <c r="G445" s="3"/>
      <c r="H445" s="3"/>
      <c r="I445" s="3"/>
      <c r="M445" s="3"/>
      <c r="U445" s="3"/>
      <c r="Y445" s="3"/>
    </row>
    <row r="446" ht="12.75" spans="1:25">
      <c r="A446" s="132"/>
      <c r="B446" s="3"/>
      <c r="C446" s="3"/>
      <c r="D446" s="3"/>
      <c r="E446" s="3"/>
      <c r="F446" s="3"/>
      <c r="G446" s="3"/>
      <c r="H446" s="3"/>
      <c r="I446" s="3"/>
      <c r="M446" s="3"/>
      <c r="U446" s="3"/>
      <c r="Y446" s="3"/>
    </row>
    <row r="447" ht="12.75" spans="1:25">
      <c r="A447" s="132"/>
      <c r="B447" s="3"/>
      <c r="C447" s="3"/>
      <c r="D447" s="3"/>
      <c r="E447" s="3"/>
      <c r="F447" s="3"/>
      <c r="G447" s="3"/>
      <c r="H447" s="3"/>
      <c r="I447" s="3"/>
      <c r="M447" s="3"/>
      <c r="U447" s="3"/>
      <c r="Y447" s="3"/>
    </row>
    <row r="448" ht="12.75" spans="1:25">
      <c r="A448" s="132"/>
      <c r="B448" s="3"/>
      <c r="C448" s="3"/>
      <c r="D448" s="3"/>
      <c r="E448" s="3"/>
      <c r="F448" s="3"/>
      <c r="G448" s="3"/>
      <c r="H448" s="3"/>
      <c r="I448" s="3"/>
      <c r="M448" s="3"/>
      <c r="U448" s="3"/>
      <c r="Y448" s="3"/>
    </row>
    <row r="449" ht="12.75" spans="1:25">
      <c r="A449" s="132"/>
      <c r="B449" s="3"/>
      <c r="C449" s="3"/>
      <c r="D449" s="3"/>
      <c r="E449" s="3"/>
      <c r="F449" s="3"/>
      <c r="G449" s="3"/>
      <c r="H449" s="3"/>
      <c r="I449" s="3"/>
      <c r="M449" s="3"/>
      <c r="U449" s="3"/>
      <c r="Y449" s="3"/>
    </row>
    <row r="450" ht="12.75" spans="1:25">
      <c r="A450" s="132"/>
      <c r="B450" s="3"/>
      <c r="C450" s="3"/>
      <c r="D450" s="3"/>
      <c r="E450" s="3"/>
      <c r="F450" s="3"/>
      <c r="G450" s="3"/>
      <c r="H450" s="3"/>
      <c r="I450" s="3"/>
      <c r="M450" s="3"/>
      <c r="U450" s="3"/>
      <c r="Y450" s="3"/>
    </row>
    <row r="451" ht="12.75" spans="1:25">
      <c r="A451" s="132"/>
      <c r="B451" s="3"/>
      <c r="C451" s="3"/>
      <c r="D451" s="3"/>
      <c r="E451" s="3"/>
      <c r="F451" s="3"/>
      <c r="G451" s="3"/>
      <c r="H451" s="3"/>
      <c r="I451" s="3"/>
      <c r="M451" s="3"/>
      <c r="U451" s="3"/>
      <c r="Y451" s="3"/>
    </row>
    <row r="452" ht="12.75" spans="1:25">
      <c r="A452" s="132"/>
      <c r="B452" s="3"/>
      <c r="C452" s="3"/>
      <c r="D452" s="3"/>
      <c r="E452" s="3"/>
      <c r="F452" s="3"/>
      <c r="G452" s="3"/>
      <c r="H452" s="3"/>
      <c r="I452" s="3"/>
      <c r="M452" s="3"/>
      <c r="U452" s="3"/>
      <c r="Y452" s="3"/>
    </row>
    <row r="453" ht="12.75" spans="1:25">
      <c r="A453" s="132"/>
      <c r="B453" s="3"/>
      <c r="C453" s="3"/>
      <c r="D453" s="3"/>
      <c r="E453" s="3"/>
      <c r="F453" s="3"/>
      <c r="G453" s="3"/>
      <c r="H453" s="3"/>
      <c r="I453" s="3"/>
      <c r="M453" s="3"/>
      <c r="U453" s="3"/>
      <c r="Y453" s="3"/>
    </row>
    <row r="454" ht="12.75" spans="1:25">
      <c r="A454" s="132"/>
      <c r="B454" s="3"/>
      <c r="C454" s="3"/>
      <c r="D454" s="3"/>
      <c r="E454" s="3"/>
      <c r="F454" s="3"/>
      <c r="G454" s="3"/>
      <c r="H454" s="3"/>
      <c r="I454" s="3"/>
      <c r="M454" s="3"/>
      <c r="U454" s="3"/>
      <c r="Y454" s="3"/>
    </row>
    <row r="455" ht="12.75" spans="1:25">
      <c r="A455" s="132"/>
      <c r="B455" s="3"/>
      <c r="C455" s="3"/>
      <c r="D455" s="3"/>
      <c r="E455" s="3"/>
      <c r="F455" s="3"/>
      <c r="G455" s="3"/>
      <c r="H455" s="3"/>
      <c r="I455" s="3"/>
      <c r="M455" s="3"/>
      <c r="U455" s="3"/>
      <c r="Y455" s="3"/>
    </row>
    <row r="456" ht="12.75" spans="1:25">
      <c r="A456" s="132"/>
      <c r="B456" s="3"/>
      <c r="C456" s="3"/>
      <c r="D456" s="3"/>
      <c r="E456" s="3"/>
      <c r="F456" s="3"/>
      <c r="G456" s="3"/>
      <c r="H456" s="3"/>
      <c r="I456" s="3"/>
      <c r="M456" s="3"/>
      <c r="U456" s="3"/>
      <c r="Y456" s="3"/>
    </row>
    <row r="457" ht="12.75" spans="1:25">
      <c r="A457" s="132"/>
      <c r="B457" s="3"/>
      <c r="C457" s="3"/>
      <c r="D457" s="3"/>
      <c r="E457" s="3"/>
      <c r="F457" s="3"/>
      <c r="G457" s="3"/>
      <c r="H457" s="3"/>
      <c r="I457" s="3"/>
      <c r="M457" s="3"/>
      <c r="U457" s="3"/>
      <c r="Y457" s="3"/>
    </row>
    <row r="458" ht="12.75" spans="1:25">
      <c r="A458" s="132"/>
      <c r="B458" s="3"/>
      <c r="C458" s="3"/>
      <c r="D458" s="3"/>
      <c r="E458" s="3"/>
      <c r="F458" s="3"/>
      <c r="G458" s="3"/>
      <c r="H458" s="3"/>
      <c r="I458" s="3"/>
      <c r="M458" s="3"/>
      <c r="U458" s="3"/>
      <c r="Y458" s="3"/>
    </row>
    <row r="459" ht="12.75" spans="1:25">
      <c r="A459" s="132"/>
      <c r="B459" s="3"/>
      <c r="C459" s="3"/>
      <c r="D459" s="3"/>
      <c r="E459" s="3"/>
      <c r="F459" s="3"/>
      <c r="G459" s="3"/>
      <c r="H459" s="3"/>
      <c r="I459" s="3"/>
      <c r="M459" s="3"/>
      <c r="U459" s="3"/>
      <c r="Y459" s="3"/>
    </row>
    <row r="460" ht="12.75" spans="1:25">
      <c r="A460" s="132"/>
      <c r="B460" s="3"/>
      <c r="C460" s="3"/>
      <c r="D460" s="3"/>
      <c r="E460" s="3"/>
      <c r="F460" s="3"/>
      <c r="G460" s="3"/>
      <c r="H460" s="3"/>
      <c r="I460" s="3"/>
      <c r="M460" s="3"/>
      <c r="U460" s="3"/>
      <c r="Y460" s="3"/>
    </row>
    <row r="461" ht="12.75" spans="1:25">
      <c r="A461" s="132"/>
      <c r="B461" s="3"/>
      <c r="C461" s="3"/>
      <c r="D461" s="3"/>
      <c r="E461" s="3"/>
      <c r="F461" s="3"/>
      <c r="G461" s="3"/>
      <c r="H461" s="3"/>
      <c r="I461" s="3"/>
      <c r="M461" s="3"/>
      <c r="U461" s="3"/>
      <c r="Y461" s="3"/>
    </row>
    <row r="462" ht="12.75" spans="1:25">
      <c r="A462" s="132"/>
      <c r="B462" s="3"/>
      <c r="C462" s="3"/>
      <c r="D462" s="3"/>
      <c r="E462" s="3"/>
      <c r="F462" s="3"/>
      <c r="G462" s="3"/>
      <c r="H462" s="3"/>
      <c r="I462" s="3"/>
      <c r="M462" s="3"/>
      <c r="U462" s="3"/>
      <c r="Y462" s="3"/>
    </row>
    <row r="463" ht="12.75" spans="1:25">
      <c r="A463" s="132"/>
      <c r="B463" s="3"/>
      <c r="C463" s="3"/>
      <c r="D463" s="3"/>
      <c r="E463" s="3"/>
      <c r="F463" s="3"/>
      <c r="G463" s="3"/>
      <c r="H463" s="3"/>
      <c r="I463" s="3"/>
      <c r="M463" s="3"/>
      <c r="U463" s="3"/>
      <c r="Y463" s="3"/>
    </row>
    <row r="464" ht="12.75" spans="1:25">
      <c r="A464" s="132"/>
      <c r="B464" s="3"/>
      <c r="C464" s="3"/>
      <c r="D464" s="3"/>
      <c r="E464" s="3"/>
      <c r="F464" s="3"/>
      <c r="G464" s="3"/>
      <c r="H464" s="3"/>
      <c r="I464" s="3"/>
      <c r="M464" s="3"/>
      <c r="U464" s="3"/>
      <c r="Y464" s="3"/>
    </row>
    <row r="465" ht="12.75" spans="1:25">
      <c r="A465" s="132"/>
      <c r="B465" s="3"/>
      <c r="C465" s="3"/>
      <c r="D465" s="3"/>
      <c r="E465" s="3"/>
      <c r="F465" s="3"/>
      <c r="G465" s="3"/>
      <c r="H465" s="3"/>
      <c r="I465" s="3"/>
      <c r="M465" s="3"/>
      <c r="U465" s="3"/>
      <c r="Y465" s="3"/>
    </row>
    <row r="466" ht="12.75" spans="1:25">
      <c r="A466" s="132"/>
      <c r="B466" s="3"/>
      <c r="C466" s="3"/>
      <c r="D466" s="3"/>
      <c r="E466" s="3"/>
      <c r="F466" s="3"/>
      <c r="G466" s="3"/>
      <c r="H466" s="3"/>
      <c r="I466" s="3"/>
      <c r="M466" s="3"/>
      <c r="U466" s="3"/>
      <c r="Y466" s="3"/>
    </row>
    <row r="467" ht="12.75" spans="1:25">
      <c r="A467" s="132"/>
      <c r="B467" s="3"/>
      <c r="C467" s="3"/>
      <c r="D467" s="3"/>
      <c r="E467" s="3"/>
      <c r="F467" s="3"/>
      <c r="G467" s="3"/>
      <c r="H467" s="3"/>
      <c r="I467" s="3"/>
      <c r="M467" s="3"/>
      <c r="U467" s="3"/>
      <c r="Y467" s="3"/>
    </row>
    <row r="468" ht="12.75" spans="1:25">
      <c r="A468" s="132"/>
      <c r="B468" s="3"/>
      <c r="C468" s="3"/>
      <c r="D468" s="3"/>
      <c r="E468" s="3"/>
      <c r="F468" s="3"/>
      <c r="G468" s="3"/>
      <c r="H468" s="3"/>
      <c r="I468" s="3"/>
      <c r="M468" s="3"/>
      <c r="U468" s="3"/>
      <c r="Y468" s="3"/>
    </row>
    <row r="469" ht="12.75" spans="1:25">
      <c r="A469" s="132"/>
      <c r="B469" s="3"/>
      <c r="C469" s="3"/>
      <c r="D469" s="3"/>
      <c r="E469" s="3"/>
      <c r="F469" s="3"/>
      <c r="G469" s="3"/>
      <c r="H469" s="3"/>
      <c r="I469" s="3"/>
      <c r="M469" s="3"/>
      <c r="U469" s="3"/>
      <c r="Y469" s="3"/>
    </row>
    <row r="470" ht="12.75" spans="1:25">
      <c r="A470" s="132"/>
      <c r="B470" s="3"/>
      <c r="C470" s="3"/>
      <c r="D470" s="3"/>
      <c r="E470" s="3"/>
      <c r="F470" s="3"/>
      <c r="G470" s="3"/>
      <c r="H470" s="3"/>
      <c r="I470" s="3"/>
      <c r="M470" s="3"/>
      <c r="U470" s="3"/>
      <c r="Y470" s="3"/>
    </row>
    <row r="471" ht="12.75" spans="1:25">
      <c r="A471" s="132"/>
      <c r="B471" s="3"/>
      <c r="C471" s="3"/>
      <c r="D471" s="3"/>
      <c r="E471" s="3"/>
      <c r="F471" s="3"/>
      <c r="G471" s="3"/>
      <c r="H471" s="3"/>
      <c r="I471" s="3"/>
      <c r="M471" s="3"/>
      <c r="U471" s="3"/>
      <c r="Y471" s="3"/>
    </row>
    <row r="472" ht="12.75" spans="1:25">
      <c r="A472" s="132"/>
      <c r="B472" s="3"/>
      <c r="C472" s="3"/>
      <c r="D472" s="3"/>
      <c r="E472" s="3"/>
      <c r="F472" s="3"/>
      <c r="G472" s="3"/>
      <c r="H472" s="3"/>
      <c r="I472" s="3"/>
      <c r="M472" s="3"/>
      <c r="U472" s="3"/>
      <c r="Y472" s="3"/>
    </row>
    <row r="473" ht="12.75" spans="1:25">
      <c r="A473" s="132"/>
      <c r="B473" s="3"/>
      <c r="C473" s="3"/>
      <c r="D473" s="3"/>
      <c r="E473" s="3"/>
      <c r="F473" s="3"/>
      <c r="G473" s="3"/>
      <c r="H473" s="3"/>
      <c r="I473" s="3"/>
      <c r="M473" s="3"/>
      <c r="U473" s="3"/>
      <c r="Y473" s="3"/>
    </row>
    <row r="474" ht="12.75" spans="1:25">
      <c r="A474" s="132"/>
      <c r="B474" s="3"/>
      <c r="C474" s="3"/>
      <c r="D474" s="3"/>
      <c r="E474" s="3"/>
      <c r="F474" s="3"/>
      <c r="G474" s="3"/>
      <c r="H474" s="3"/>
      <c r="I474" s="3"/>
      <c r="M474" s="3"/>
      <c r="U474" s="3"/>
      <c r="Y474" s="3"/>
    </row>
    <row r="475" ht="12.75" spans="1:25">
      <c r="A475" s="132"/>
      <c r="B475" s="3"/>
      <c r="C475" s="3"/>
      <c r="D475" s="3"/>
      <c r="E475" s="3"/>
      <c r="F475" s="3"/>
      <c r="G475" s="3"/>
      <c r="H475" s="3"/>
      <c r="I475" s="3"/>
      <c r="M475" s="3"/>
      <c r="U475" s="3"/>
      <c r="Y475" s="3"/>
    </row>
    <row r="476" ht="12.75" spans="1:25">
      <c r="A476" s="132"/>
      <c r="B476" s="3"/>
      <c r="C476" s="3"/>
      <c r="D476" s="3"/>
      <c r="E476" s="3"/>
      <c r="F476" s="3"/>
      <c r="G476" s="3"/>
      <c r="H476" s="3"/>
      <c r="I476" s="3"/>
      <c r="M476" s="3"/>
      <c r="U476" s="3"/>
      <c r="Y476" s="3"/>
    </row>
    <row r="477" ht="12.75" spans="1:25">
      <c r="A477" s="132"/>
      <c r="B477" s="3"/>
      <c r="C477" s="3"/>
      <c r="D477" s="3"/>
      <c r="E477" s="3"/>
      <c r="F477" s="3"/>
      <c r="G477" s="3"/>
      <c r="H477" s="3"/>
      <c r="I477" s="3"/>
      <c r="M477" s="3"/>
      <c r="U477" s="3"/>
      <c r="Y477" s="3"/>
    </row>
    <row r="478" ht="12.75" spans="1:25">
      <c r="A478" s="132"/>
      <c r="B478" s="3"/>
      <c r="C478" s="3"/>
      <c r="D478" s="3"/>
      <c r="E478" s="3"/>
      <c r="F478" s="3"/>
      <c r="G478" s="3"/>
      <c r="H478" s="3"/>
      <c r="I478" s="3"/>
      <c r="M478" s="3"/>
      <c r="U478" s="3"/>
      <c r="Y478" s="3"/>
    </row>
    <row r="479" ht="12.75" spans="1:25">
      <c r="A479" s="132"/>
      <c r="B479" s="3"/>
      <c r="C479" s="3"/>
      <c r="D479" s="3"/>
      <c r="E479" s="3"/>
      <c r="F479" s="3"/>
      <c r="G479" s="3"/>
      <c r="H479" s="3"/>
      <c r="I479" s="3"/>
      <c r="M479" s="3"/>
      <c r="U479" s="3"/>
      <c r="Y479" s="3"/>
    </row>
    <row r="480" ht="12.75" spans="1:25">
      <c r="A480" s="132"/>
      <c r="B480" s="3"/>
      <c r="C480" s="3"/>
      <c r="D480" s="3"/>
      <c r="E480" s="3"/>
      <c r="F480" s="3"/>
      <c r="G480" s="3"/>
      <c r="H480" s="3"/>
      <c r="I480" s="3"/>
      <c r="M480" s="3"/>
      <c r="U480" s="3"/>
      <c r="Y480" s="3"/>
    </row>
    <row r="481" ht="12.75" spans="1:25">
      <c r="A481" s="132"/>
      <c r="B481" s="3"/>
      <c r="C481" s="3"/>
      <c r="D481" s="3"/>
      <c r="E481" s="3"/>
      <c r="F481" s="3"/>
      <c r="G481" s="3"/>
      <c r="H481" s="3"/>
      <c r="I481" s="3"/>
      <c r="M481" s="3"/>
      <c r="U481" s="3"/>
      <c r="Y481" s="3"/>
    </row>
    <row r="482" ht="12.75" spans="1:25">
      <c r="A482" s="132"/>
      <c r="B482" s="3"/>
      <c r="C482" s="3"/>
      <c r="D482" s="3"/>
      <c r="E482" s="3"/>
      <c r="F482" s="3"/>
      <c r="G482" s="3"/>
      <c r="H482" s="3"/>
      <c r="I482" s="3"/>
      <c r="M482" s="3"/>
      <c r="U482" s="3"/>
      <c r="Y482" s="3"/>
    </row>
    <row r="483" ht="12.75" spans="1:25">
      <c r="A483" s="132"/>
      <c r="B483" s="3"/>
      <c r="C483" s="3"/>
      <c r="D483" s="3"/>
      <c r="E483" s="3"/>
      <c r="F483" s="3"/>
      <c r="G483" s="3"/>
      <c r="H483" s="3"/>
      <c r="I483" s="3"/>
      <c r="M483" s="3"/>
      <c r="U483" s="3"/>
      <c r="Y483" s="3"/>
    </row>
    <row r="484" ht="12.75" spans="1:25">
      <c r="A484" s="132"/>
      <c r="B484" s="3"/>
      <c r="C484" s="3"/>
      <c r="D484" s="3"/>
      <c r="E484" s="3"/>
      <c r="F484" s="3"/>
      <c r="G484" s="3"/>
      <c r="H484" s="3"/>
      <c r="I484" s="3"/>
      <c r="M484" s="3"/>
      <c r="U484" s="3"/>
      <c r="Y484" s="3"/>
    </row>
    <row r="485" ht="12.75" spans="1:25">
      <c r="A485" s="132"/>
      <c r="B485" s="3"/>
      <c r="C485" s="3"/>
      <c r="D485" s="3"/>
      <c r="E485" s="3"/>
      <c r="F485" s="3"/>
      <c r="G485" s="3"/>
      <c r="H485" s="3"/>
      <c r="I485" s="3"/>
      <c r="M485" s="3"/>
      <c r="U485" s="3"/>
      <c r="Y485" s="3"/>
    </row>
    <row r="486" ht="12.75" spans="1:25">
      <c r="A486" s="132"/>
      <c r="B486" s="3"/>
      <c r="C486" s="3"/>
      <c r="D486" s="3"/>
      <c r="E486" s="3"/>
      <c r="F486" s="3"/>
      <c r="G486" s="3"/>
      <c r="H486" s="3"/>
      <c r="I486" s="3"/>
      <c r="M486" s="3"/>
      <c r="U486" s="3"/>
      <c r="Y486" s="3"/>
    </row>
    <row r="487" ht="12.75" spans="1:25">
      <c r="A487" s="132"/>
      <c r="B487" s="3"/>
      <c r="C487" s="3"/>
      <c r="D487" s="3"/>
      <c r="E487" s="3"/>
      <c r="F487" s="3"/>
      <c r="G487" s="3"/>
      <c r="H487" s="3"/>
      <c r="I487" s="3"/>
      <c r="M487" s="3"/>
      <c r="U487" s="3"/>
      <c r="Y487" s="3"/>
    </row>
    <row r="488" ht="12.75" spans="1:25">
      <c r="A488" s="132"/>
      <c r="B488" s="3"/>
      <c r="C488" s="3"/>
      <c r="D488" s="3"/>
      <c r="E488" s="3"/>
      <c r="F488" s="3"/>
      <c r="G488" s="3"/>
      <c r="H488" s="3"/>
      <c r="I488" s="3"/>
      <c r="M488" s="3"/>
      <c r="U488" s="3"/>
      <c r="Y488" s="3"/>
    </row>
    <row r="489" ht="12.75" spans="1:25">
      <c r="A489" s="132"/>
      <c r="B489" s="3"/>
      <c r="C489" s="3"/>
      <c r="D489" s="3"/>
      <c r="E489" s="3"/>
      <c r="F489" s="3"/>
      <c r="G489" s="3"/>
      <c r="H489" s="3"/>
      <c r="I489" s="3"/>
      <c r="M489" s="3"/>
      <c r="U489" s="3"/>
      <c r="Y489" s="3"/>
    </row>
    <row r="490" ht="12.75" spans="1:25">
      <c r="A490" s="132"/>
      <c r="B490" s="3"/>
      <c r="C490" s="3"/>
      <c r="D490" s="3"/>
      <c r="E490" s="3"/>
      <c r="F490" s="3"/>
      <c r="G490" s="3"/>
      <c r="H490" s="3"/>
      <c r="I490" s="3"/>
      <c r="M490" s="3"/>
      <c r="U490" s="3"/>
      <c r="Y490" s="3"/>
    </row>
    <row r="491" ht="12.75" spans="1:25">
      <c r="A491" s="132"/>
      <c r="B491" s="3"/>
      <c r="C491" s="3"/>
      <c r="D491" s="3"/>
      <c r="E491" s="3"/>
      <c r="F491" s="3"/>
      <c r="G491" s="3"/>
      <c r="H491" s="3"/>
      <c r="I491" s="3"/>
      <c r="M491" s="3"/>
      <c r="U491" s="3"/>
      <c r="Y491" s="3"/>
    </row>
    <row r="492" ht="12.75" spans="1:25">
      <c r="A492" s="132"/>
      <c r="B492" s="3"/>
      <c r="C492" s="3"/>
      <c r="D492" s="3"/>
      <c r="E492" s="3"/>
      <c r="F492" s="3"/>
      <c r="G492" s="3"/>
      <c r="H492" s="3"/>
      <c r="I492" s="3"/>
      <c r="M492" s="3"/>
      <c r="U492" s="3"/>
      <c r="Y492" s="3"/>
    </row>
    <row r="493" ht="12.75" spans="1:25">
      <c r="A493" s="132"/>
      <c r="B493" s="3"/>
      <c r="C493" s="3"/>
      <c r="D493" s="3"/>
      <c r="E493" s="3"/>
      <c r="F493" s="3"/>
      <c r="G493" s="3"/>
      <c r="H493" s="3"/>
      <c r="I493" s="3"/>
      <c r="M493" s="3"/>
      <c r="U493" s="3"/>
      <c r="Y493" s="3"/>
    </row>
    <row r="494" ht="12.75" spans="1:25">
      <c r="A494" s="132"/>
      <c r="B494" s="3"/>
      <c r="C494" s="3"/>
      <c r="D494" s="3"/>
      <c r="E494" s="3"/>
      <c r="F494" s="3"/>
      <c r="G494" s="3"/>
      <c r="H494" s="3"/>
      <c r="I494" s="3"/>
      <c r="M494" s="3"/>
      <c r="U494" s="3"/>
      <c r="Y494" s="3"/>
    </row>
    <row r="495" ht="12.75" spans="1:25">
      <c r="A495" s="132"/>
      <c r="B495" s="3"/>
      <c r="C495" s="3"/>
      <c r="D495" s="3"/>
      <c r="E495" s="3"/>
      <c r="F495" s="3"/>
      <c r="G495" s="3"/>
      <c r="H495" s="3"/>
      <c r="I495" s="3"/>
      <c r="M495" s="3"/>
      <c r="U495" s="3"/>
      <c r="Y495" s="3"/>
    </row>
    <row r="496" ht="12.75" spans="1:25">
      <c r="A496" s="132"/>
      <c r="B496" s="3"/>
      <c r="C496" s="3"/>
      <c r="D496" s="3"/>
      <c r="E496" s="3"/>
      <c r="F496" s="3"/>
      <c r="G496" s="3"/>
      <c r="H496" s="3"/>
      <c r="I496" s="3"/>
      <c r="M496" s="3"/>
      <c r="U496" s="3"/>
      <c r="Y496" s="3"/>
    </row>
    <row r="497" ht="12.75" spans="1:25">
      <c r="A497" s="132"/>
      <c r="B497" s="3"/>
      <c r="C497" s="3"/>
      <c r="D497" s="3"/>
      <c r="E497" s="3"/>
      <c r="F497" s="3"/>
      <c r="G497" s="3"/>
      <c r="H497" s="3"/>
      <c r="I497" s="3"/>
      <c r="M497" s="3"/>
      <c r="U497" s="3"/>
      <c r="Y497" s="3"/>
    </row>
    <row r="498" ht="12.75" spans="1:25">
      <c r="A498" s="132"/>
      <c r="B498" s="3"/>
      <c r="C498" s="3"/>
      <c r="D498" s="3"/>
      <c r="E498" s="3"/>
      <c r="F498" s="3"/>
      <c r="G498" s="3"/>
      <c r="H498" s="3"/>
      <c r="I498" s="3"/>
      <c r="M498" s="3"/>
      <c r="U498" s="3"/>
      <c r="Y498" s="3"/>
    </row>
    <row r="499" ht="12.75" spans="1:25">
      <c r="A499" s="132"/>
      <c r="B499" s="3"/>
      <c r="C499" s="3"/>
      <c r="D499" s="3"/>
      <c r="E499" s="3"/>
      <c r="F499" s="3"/>
      <c r="G499" s="3"/>
      <c r="H499" s="3"/>
      <c r="I499" s="3"/>
      <c r="M499" s="3"/>
      <c r="U499" s="3"/>
      <c r="Y499" s="3"/>
    </row>
    <row r="500" ht="12.75" spans="1:25">
      <c r="A500" s="132"/>
      <c r="B500" s="3"/>
      <c r="C500" s="3"/>
      <c r="D500" s="3"/>
      <c r="E500" s="3"/>
      <c r="F500" s="3"/>
      <c r="G500" s="3"/>
      <c r="H500" s="3"/>
      <c r="I500" s="3"/>
      <c r="M500" s="3"/>
      <c r="U500" s="3"/>
      <c r="Y500" s="3"/>
    </row>
    <row r="501" ht="12.75" spans="1:25">
      <c r="A501" s="132"/>
      <c r="B501" s="3"/>
      <c r="C501" s="3"/>
      <c r="D501" s="3"/>
      <c r="E501" s="3"/>
      <c r="F501" s="3"/>
      <c r="G501" s="3"/>
      <c r="H501" s="3"/>
      <c r="I501" s="3"/>
      <c r="M501" s="3"/>
      <c r="U501" s="3"/>
      <c r="Y501" s="3"/>
    </row>
    <row r="502" ht="12.75" spans="1:25">
      <c r="A502" s="132"/>
      <c r="B502" s="3"/>
      <c r="C502" s="3"/>
      <c r="D502" s="3"/>
      <c r="E502" s="3"/>
      <c r="F502" s="3"/>
      <c r="G502" s="3"/>
      <c r="H502" s="3"/>
      <c r="I502" s="3"/>
      <c r="M502" s="3"/>
      <c r="U502" s="3"/>
      <c r="Y502" s="3"/>
    </row>
    <row r="503" ht="12.75" spans="1:25">
      <c r="A503" s="132"/>
      <c r="B503" s="3"/>
      <c r="C503" s="3"/>
      <c r="D503" s="3"/>
      <c r="E503" s="3"/>
      <c r="F503" s="3"/>
      <c r="G503" s="3"/>
      <c r="H503" s="3"/>
      <c r="I503" s="3"/>
      <c r="M503" s="3"/>
      <c r="U503" s="3"/>
      <c r="Y503" s="3"/>
    </row>
    <row r="504" ht="12.75" spans="1:25">
      <c r="A504" s="132"/>
      <c r="B504" s="3"/>
      <c r="C504" s="3"/>
      <c r="D504" s="3"/>
      <c r="E504" s="3"/>
      <c r="F504" s="3"/>
      <c r="G504" s="3"/>
      <c r="H504" s="3"/>
      <c r="I504" s="3"/>
      <c r="M504" s="3"/>
      <c r="U504" s="3"/>
      <c r="Y504" s="3"/>
    </row>
    <row r="505" ht="12.75" spans="1:25">
      <c r="A505" s="132"/>
      <c r="B505" s="3"/>
      <c r="C505" s="3"/>
      <c r="D505" s="3"/>
      <c r="E505" s="3"/>
      <c r="F505" s="3"/>
      <c r="G505" s="3"/>
      <c r="H505" s="3"/>
      <c r="I505" s="3"/>
      <c r="M505" s="3"/>
      <c r="U505" s="3"/>
      <c r="Y505" s="3"/>
    </row>
    <row r="506" ht="12.75" spans="1:25">
      <c r="A506" s="132"/>
      <c r="B506" s="3"/>
      <c r="C506" s="3"/>
      <c r="D506" s="3"/>
      <c r="E506" s="3"/>
      <c r="F506" s="3"/>
      <c r="G506" s="3"/>
      <c r="H506" s="3"/>
      <c r="I506" s="3"/>
      <c r="M506" s="3"/>
      <c r="U506" s="3"/>
      <c r="Y506" s="3"/>
    </row>
    <row r="507" ht="12.75" spans="1:25">
      <c r="A507" s="132"/>
      <c r="B507" s="3"/>
      <c r="C507" s="3"/>
      <c r="D507" s="3"/>
      <c r="E507" s="3"/>
      <c r="F507" s="3"/>
      <c r="G507" s="3"/>
      <c r="H507" s="3"/>
      <c r="I507" s="3"/>
      <c r="M507" s="3"/>
      <c r="U507" s="3"/>
      <c r="Y507" s="3"/>
    </row>
    <row r="508" ht="12.75" spans="1:25">
      <c r="A508" s="132"/>
      <c r="B508" s="3"/>
      <c r="C508" s="3"/>
      <c r="D508" s="3"/>
      <c r="E508" s="3"/>
      <c r="F508" s="3"/>
      <c r="G508" s="3"/>
      <c r="H508" s="3"/>
      <c r="I508" s="3"/>
      <c r="M508" s="3"/>
      <c r="U508" s="3"/>
      <c r="Y508" s="3"/>
    </row>
    <row r="509" ht="12.75" spans="1:25">
      <c r="A509" s="132"/>
      <c r="B509" s="3"/>
      <c r="C509" s="3"/>
      <c r="D509" s="3"/>
      <c r="E509" s="3"/>
      <c r="F509" s="3"/>
      <c r="G509" s="3"/>
      <c r="H509" s="3"/>
      <c r="I509" s="3"/>
      <c r="M509" s="3"/>
      <c r="U509" s="3"/>
      <c r="Y509" s="3"/>
    </row>
    <row r="510" ht="12.75" spans="1:25">
      <c r="A510" s="132"/>
      <c r="B510" s="3"/>
      <c r="C510" s="3"/>
      <c r="D510" s="3"/>
      <c r="E510" s="3"/>
      <c r="F510" s="3"/>
      <c r="G510" s="3"/>
      <c r="H510" s="3"/>
      <c r="I510" s="3"/>
      <c r="M510" s="3"/>
      <c r="U510" s="3"/>
      <c r="Y510" s="3"/>
    </row>
    <row r="511" ht="12.75" spans="1:25">
      <c r="A511" s="132"/>
      <c r="B511" s="3"/>
      <c r="C511" s="3"/>
      <c r="D511" s="3"/>
      <c r="E511" s="3"/>
      <c r="F511" s="3"/>
      <c r="G511" s="3"/>
      <c r="H511" s="3"/>
      <c r="I511" s="3"/>
      <c r="M511" s="3"/>
      <c r="U511" s="3"/>
      <c r="Y511" s="3"/>
    </row>
    <row r="512" ht="12.75" spans="1:25">
      <c r="A512" s="132"/>
      <c r="B512" s="3"/>
      <c r="C512" s="3"/>
      <c r="D512" s="3"/>
      <c r="E512" s="3"/>
      <c r="F512" s="3"/>
      <c r="G512" s="3"/>
      <c r="H512" s="3"/>
      <c r="I512" s="3"/>
      <c r="M512" s="3"/>
      <c r="U512" s="3"/>
      <c r="Y512" s="3"/>
    </row>
    <row r="513" ht="12.75" spans="1:25">
      <c r="A513" s="132"/>
      <c r="B513" s="3"/>
      <c r="C513" s="3"/>
      <c r="D513" s="3"/>
      <c r="E513" s="3"/>
      <c r="F513" s="3"/>
      <c r="G513" s="3"/>
      <c r="H513" s="3"/>
      <c r="I513" s="3"/>
      <c r="M513" s="3"/>
      <c r="U513" s="3"/>
      <c r="Y513" s="3"/>
    </row>
    <row r="514" ht="12.75" spans="1:25">
      <c r="A514" s="132"/>
      <c r="B514" s="3"/>
      <c r="C514" s="3"/>
      <c r="D514" s="3"/>
      <c r="E514" s="3"/>
      <c r="F514" s="3"/>
      <c r="G514" s="3"/>
      <c r="H514" s="3"/>
      <c r="I514" s="3"/>
      <c r="M514" s="3"/>
      <c r="U514" s="3"/>
      <c r="Y514" s="3"/>
    </row>
    <row r="515" ht="12.75" spans="1:25">
      <c r="A515" s="132"/>
      <c r="B515" s="3"/>
      <c r="C515" s="3"/>
      <c r="D515" s="3"/>
      <c r="E515" s="3"/>
      <c r="F515" s="3"/>
      <c r="G515" s="3"/>
      <c r="H515" s="3"/>
      <c r="I515" s="3"/>
      <c r="M515" s="3"/>
      <c r="U515" s="3"/>
      <c r="Y515" s="3"/>
    </row>
    <row r="516" ht="12.75" spans="1:25">
      <c r="A516" s="132"/>
      <c r="B516" s="3"/>
      <c r="C516" s="3"/>
      <c r="D516" s="3"/>
      <c r="E516" s="3"/>
      <c r="F516" s="3"/>
      <c r="G516" s="3"/>
      <c r="H516" s="3"/>
      <c r="I516" s="3"/>
      <c r="M516" s="3"/>
      <c r="U516" s="3"/>
      <c r="Y516" s="3"/>
    </row>
    <row r="517" ht="12.75" spans="1:25">
      <c r="A517" s="132"/>
      <c r="B517" s="3"/>
      <c r="C517" s="3"/>
      <c r="D517" s="3"/>
      <c r="E517" s="3"/>
      <c r="F517" s="3"/>
      <c r="G517" s="3"/>
      <c r="H517" s="3"/>
      <c r="I517" s="3"/>
      <c r="M517" s="3"/>
      <c r="U517" s="3"/>
      <c r="Y517" s="3"/>
    </row>
    <row r="518" ht="12.75" spans="1:25">
      <c r="A518" s="132"/>
      <c r="B518" s="3"/>
      <c r="C518" s="3"/>
      <c r="D518" s="3"/>
      <c r="E518" s="3"/>
      <c r="F518" s="3"/>
      <c r="G518" s="3"/>
      <c r="H518" s="3"/>
      <c r="I518" s="3"/>
      <c r="M518" s="3"/>
      <c r="U518" s="3"/>
      <c r="Y518" s="3"/>
    </row>
    <row r="519" ht="12.75" spans="1:25">
      <c r="A519" s="132"/>
      <c r="B519" s="3"/>
      <c r="C519" s="3"/>
      <c r="D519" s="3"/>
      <c r="E519" s="3"/>
      <c r="F519" s="3"/>
      <c r="G519" s="3"/>
      <c r="H519" s="3"/>
      <c r="I519" s="3"/>
      <c r="M519" s="3"/>
      <c r="U519" s="3"/>
      <c r="Y519" s="3"/>
    </row>
    <row r="520" ht="12.75" spans="1:25">
      <c r="A520" s="132"/>
      <c r="B520" s="3"/>
      <c r="C520" s="3"/>
      <c r="D520" s="3"/>
      <c r="E520" s="3"/>
      <c r="F520" s="3"/>
      <c r="G520" s="3"/>
      <c r="H520" s="3"/>
      <c r="I520" s="3"/>
      <c r="M520" s="3"/>
      <c r="U520" s="3"/>
      <c r="Y520" s="3"/>
    </row>
    <row r="521" ht="12.75" spans="1:25">
      <c r="A521" s="132"/>
      <c r="B521" s="3"/>
      <c r="C521" s="3"/>
      <c r="D521" s="3"/>
      <c r="E521" s="3"/>
      <c r="F521" s="3"/>
      <c r="G521" s="3"/>
      <c r="H521" s="3"/>
      <c r="I521" s="3"/>
      <c r="M521" s="3"/>
      <c r="U521" s="3"/>
      <c r="Y521" s="3"/>
    </row>
    <row r="522" ht="12.75" spans="1:25">
      <c r="A522" s="132"/>
      <c r="B522" s="3"/>
      <c r="C522" s="3"/>
      <c r="D522" s="3"/>
      <c r="E522" s="3"/>
      <c r="F522" s="3"/>
      <c r="G522" s="3"/>
      <c r="H522" s="3"/>
      <c r="I522" s="3"/>
      <c r="M522" s="3"/>
      <c r="U522" s="3"/>
      <c r="Y522" s="3"/>
    </row>
    <row r="523" ht="12.75" spans="1:25">
      <c r="A523" s="132"/>
      <c r="B523" s="3"/>
      <c r="C523" s="3"/>
      <c r="D523" s="3"/>
      <c r="E523" s="3"/>
      <c r="F523" s="3"/>
      <c r="G523" s="3"/>
      <c r="H523" s="3"/>
      <c r="I523" s="3"/>
      <c r="M523" s="3"/>
      <c r="U523" s="3"/>
      <c r="Y523" s="3"/>
    </row>
    <row r="524" ht="12.75" spans="1:25">
      <c r="A524" s="132"/>
      <c r="B524" s="3"/>
      <c r="C524" s="3"/>
      <c r="D524" s="3"/>
      <c r="E524" s="3"/>
      <c r="F524" s="3"/>
      <c r="G524" s="3"/>
      <c r="H524" s="3"/>
      <c r="I524" s="3"/>
      <c r="M524" s="3"/>
      <c r="U524" s="3"/>
      <c r="Y524" s="3"/>
    </row>
    <row r="525" ht="12.75" spans="1:25">
      <c r="A525" s="132"/>
      <c r="B525" s="3"/>
      <c r="C525" s="3"/>
      <c r="D525" s="3"/>
      <c r="E525" s="3"/>
      <c r="F525" s="3"/>
      <c r="G525" s="3"/>
      <c r="H525" s="3"/>
      <c r="I525" s="3"/>
      <c r="M525" s="3"/>
      <c r="U525" s="3"/>
      <c r="Y525" s="3"/>
    </row>
    <row r="526" ht="12.75" spans="1:25">
      <c r="A526" s="132"/>
      <c r="B526" s="3"/>
      <c r="C526" s="3"/>
      <c r="D526" s="3"/>
      <c r="E526" s="3"/>
      <c r="F526" s="3"/>
      <c r="G526" s="3"/>
      <c r="H526" s="3"/>
      <c r="I526" s="3"/>
      <c r="M526" s="3"/>
      <c r="U526" s="3"/>
      <c r="Y526" s="3"/>
    </row>
    <row r="527" ht="12.75" spans="1:25">
      <c r="A527" s="132"/>
      <c r="B527" s="3"/>
      <c r="C527" s="3"/>
      <c r="D527" s="3"/>
      <c r="E527" s="3"/>
      <c r="F527" s="3"/>
      <c r="G527" s="3"/>
      <c r="H527" s="3"/>
      <c r="I527" s="3"/>
      <c r="M527" s="3"/>
      <c r="U527" s="3"/>
      <c r="Y527" s="3"/>
    </row>
    <row r="528" ht="12.75" spans="1:25">
      <c r="A528" s="132"/>
      <c r="B528" s="3"/>
      <c r="C528" s="3"/>
      <c r="D528" s="3"/>
      <c r="E528" s="3"/>
      <c r="F528" s="3"/>
      <c r="G528" s="3"/>
      <c r="H528" s="3"/>
      <c r="I528" s="3"/>
      <c r="M528" s="3"/>
      <c r="U528" s="3"/>
      <c r="Y528" s="3"/>
    </row>
    <row r="529" ht="12.75" spans="1:25">
      <c r="A529" s="132"/>
      <c r="B529" s="3"/>
      <c r="C529" s="3"/>
      <c r="D529" s="3"/>
      <c r="E529" s="3"/>
      <c r="F529" s="3"/>
      <c r="G529" s="3"/>
      <c r="H529" s="3"/>
      <c r="I529" s="3"/>
      <c r="M529" s="3"/>
      <c r="U529" s="3"/>
      <c r="Y529" s="3"/>
    </row>
    <row r="530" ht="12.75" spans="1:25">
      <c r="A530" s="132"/>
      <c r="B530" s="3"/>
      <c r="C530" s="3"/>
      <c r="D530" s="3"/>
      <c r="E530" s="3"/>
      <c r="F530" s="3"/>
      <c r="G530" s="3"/>
      <c r="H530" s="3"/>
      <c r="I530" s="3"/>
      <c r="M530" s="3"/>
      <c r="U530" s="3"/>
      <c r="Y530" s="3"/>
    </row>
    <row r="531" ht="12.75" spans="1:25">
      <c r="A531" s="132"/>
      <c r="B531" s="3"/>
      <c r="C531" s="3"/>
      <c r="D531" s="3"/>
      <c r="E531" s="3"/>
      <c r="F531" s="3"/>
      <c r="G531" s="3"/>
      <c r="H531" s="3"/>
      <c r="I531" s="3"/>
      <c r="M531" s="3"/>
      <c r="U531" s="3"/>
      <c r="Y531" s="3"/>
    </row>
    <row r="532" ht="12.75" spans="1:25">
      <c r="A532" s="132"/>
      <c r="B532" s="3"/>
      <c r="C532" s="3"/>
      <c r="D532" s="3"/>
      <c r="E532" s="3"/>
      <c r="F532" s="3"/>
      <c r="G532" s="3"/>
      <c r="H532" s="3"/>
      <c r="I532" s="3"/>
      <c r="M532" s="3"/>
      <c r="U532" s="3"/>
      <c r="Y532" s="3"/>
    </row>
    <row r="533" ht="12.75" spans="1:25">
      <c r="A533" s="132"/>
      <c r="B533" s="3"/>
      <c r="C533" s="3"/>
      <c r="D533" s="3"/>
      <c r="E533" s="3"/>
      <c r="F533" s="3"/>
      <c r="G533" s="3"/>
      <c r="H533" s="3"/>
      <c r="I533" s="3"/>
      <c r="M533" s="3"/>
      <c r="U533" s="3"/>
      <c r="Y533" s="3"/>
    </row>
    <row r="534" ht="12.75" spans="1:25">
      <c r="A534" s="132"/>
      <c r="B534" s="3"/>
      <c r="C534" s="3"/>
      <c r="D534" s="3"/>
      <c r="E534" s="3"/>
      <c r="F534" s="3"/>
      <c r="G534" s="3"/>
      <c r="H534" s="3"/>
      <c r="I534" s="3"/>
      <c r="M534" s="3"/>
      <c r="U534" s="3"/>
      <c r="Y534" s="3"/>
    </row>
    <row r="535" ht="12.75" spans="1:25">
      <c r="A535" s="132"/>
      <c r="B535" s="3"/>
      <c r="C535" s="3"/>
      <c r="D535" s="3"/>
      <c r="E535" s="3"/>
      <c r="F535" s="3"/>
      <c r="G535" s="3"/>
      <c r="H535" s="3"/>
      <c r="I535" s="3"/>
      <c r="M535" s="3"/>
      <c r="U535" s="3"/>
      <c r="Y535" s="3"/>
    </row>
    <row r="536" ht="12.75" spans="1:25">
      <c r="A536" s="132"/>
      <c r="B536" s="3"/>
      <c r="C536" s="3"/>
      <c r="D536" s="3"/>
      <c r="E536" s="3"/>
      <c r="F536" s="3"/>
      <c r="G536" s="3"/>
      <c r="H536" s="3"/>
      <c r="I536" s="3"/>
      <c r="M536" s="3"/>
      <c r="U536" s="3"/>
      <c r="Y536" s="3"/>
    </row>
    <row r="537" ht="12.75" spans="1:25">
      <c r="A537" s="132"/>
      <c r="B537" s="3"/>
      <c r="C537" s="3"/>
      <c r="D537" s="3"/>
      <c r="E537" s="3"/>
      <c r="F537" s="3"/>
      <c r="G537" s="3"/>
      <c r="H537" s="3"/>
      <c r="I537" s="3"/>
      <c r="M537" s="3"/>
      <c r="U537" s="3"/>
      <c r="Y537" s="3"/>
    </row>
    <row r="538" ht="12.75" spans="1:25">
      <c r="A538" s="132"/>
      <c r="B538" s="3"/>
      <c r="C538" s="3"/>
      <c r="D538" s="3"/>
      <c r="E538" s="3"/>
      <c r="F538" s="3"/>
      <c r="G538" s="3"/>
      <c r="H538" s="3"/>
      <c r="I538" s="3"/>
      <c r="M538" s="3"/>
      <c r="U538" s="3"/>
      <c r="Y538" s="3"/>
    </row>
    <row r="539" ht="12.75" spans="1:25">
      <c r="A539" s="132"/>
      <c r="B539" s="3"/>
      <c r="C539" s="3"/>
      <c r="D539" s="3"/>
      <c r="E539" s="3"/>
      <c r="F539" s="3"/>
      <c r="G539" s="3"/>
      <c r="H539" s="3"/>
      <c r="I539" s="3"/>
      <c r="M539" s="3"/>
      <c r="U539" s="3"/>
      <c r="Y539" s="3"/>
    </row>
    <row r="540" ht="12.75" spans="1:25">
      <c r="A540" s="132"/>
      <c r="B540" s="3"/>
      <c r="C540" s="3"/>
      <c r="D540" s="3"/>
      <c r="E540" s="3"/>
      <c r="F540" s="3"/>
      <c r="G540" s="3"/>
      <c r="H540" s="3"/>
      <c r="I540" s="3"/>
      <c r="M540" s="3"/>
      <c r="U540" s="3"/>
      <c r="Y540" s="3"/>
    </row>
    <row r="541" ht="12.75" spans="1:25">
      <c r="A541" s="132"/>
      <c r="B541" s="3"/>
      <c r="C541" s="3"/>
      <c r="D541" s="3"/>
      <c r="E541" s="3"/>
      <c r="F541" s="3"/>
      <c r="G541" s="3"/>
      <c r="H541" s="3"/>
      <c r="I541" s="3"/>
      <c r="M541" s="3"/>
      <c r="U541" s="3"/>
      <c r="Y541" s="3"/>
    </row>
    <row r="542" ht="12.75" spans="1:25">
      <c r="A542" s="132"/>
      <c r="B542" s="3"/>
      <c r="C542" s="3"/>
      <c r="D542" s="3"/>
      <c r="E542" s="3"/>
      <c r="F542" s="3"/>
      <c r="G542" s="3"/>
      <c r="H542" s="3"/>
      <c r="I542" s="3"/>
      <c r="M542" s="3"/>
      <c r="U542" s="3"/>
      <c r="Y542" s="3"/>
    </row>
    <row r="543" ht="12.75" spans="1:25">
      <c r="A543" s="132"/>
      <c r="B543" s="3"/>
      <c r="C543" s="3"/>
      <c r="D543" s="3"/>
      <c r="E543" s="3"/>
      <c r="F543" s="3"/>
      <c r="G543" s="3"/>
      <c r="H543" s="3"/>
      <c r="I543" s="3"/>
      <c r="M543" s="3"/>
      <c r="U543" s="3"/>
      <c r="Y543" s="3"/>
    </row>
    <row r="544" ht="12.75" spans="1:25">
      <c r="A544" s="132"/>
      <c r="B544" s="3"/>
      <c r="C544" s="3"/>
      <c r="D544" s="3"/>
      <c r="E544" s="3"/>
      <c r="F544" s="3"/>
      <c r="G544" s="3"/>
      <c r="H544" s="3"/>
      <c r="I544" s="3"/>
      <c r="M544" s="3"/>
      <c r="U544" s="3"/>
      <c r="Y544" s="3"/>
    </row>
    <row r="545" ht="12.75" spans="1:25">
      <c r="A545" s="132"/>
      <c r="B545" s="3"/>
      <c r="C545" s="3"/>
      <c r="D545" s="3"/>
      <c r="E545" s="3"/>
      <c r="F545" s="3"/>
      <c r="G545" s="3"/>
      <c r="H545" s="3"/>
      <c r="I545" s="3"/>
      <c r="M545" s="3"/>
      <c r="U545" s="3"/>
      <c r="Y545" s="3"/>
    </row>
    <row r="546" ht="12.75" spans="1:25">
      <c r="A546" s="132"/>
      <c r="B546" s="3"/>
      <c r="C546" s="3"/>
      <c r="D546" s="3"/>
      <c r="E546" s="3"/>
      <c r="F546" s="3"/>
      <c r="G546" s="3"/>
      <c r="H546" s="3"/>
      <c r="I546" s="3"/>
      <c r="M546" s="3"/>
      <c r="U546" s="3"/>
      <c r="Y546" s="3"/>
    </row>
    <row r="547" ht="12.75" spans="1:25">
      <c r="A547" s="132"/>
      <c r="B547" s="3"/>
      <c r="C547" s="3"/>
      <c r="D547" s="3"/>
      <c r="E547" s="3"/>
      <c r="F547" s="3"/>
      <c r="G547" s="3"/>
      <c r="H547" s="3"/>
      <c r="I547" s="3"/>
      <c r="M547" s="3"/>
      <c r="U547" s="3"/>
      <c r="Y547" s="3"/>
    </row>
    <row r="548" ht="12.75" spans="1:25">
      <c r="A548" s="132"/>
      <c r="B548" s="3"/>
      <c r="C548" s="3"/>
      <c r="D548" s="3"/>
      <c r="E548" s="3"/>
      <c r="F548" s="3"/>
      <c r="G548" s="3"/>
      <c r="H548" s="3"/>
      <c r="I548" s="3"/>
      <c r="M548" s="3"/>
      <c r="U548" s="3"/>
      <c r="Y548" s="3"/>
    </row>
    <row r="549" ht="12.75" spans="1:25">
      <c r="A549" s="132"/>
      <c r="B549" s="3"/>
      <c r="C549" s="3"/>
      <c r="D549" s="3"/>
      <c r="E549" s="3"/>
      <c r="F549" s="3"/>
      <c r="G549" s="3"/>
      <c r="H549" s="3"/>
      <c r="I549" s="3"/>
      <c r="M549" s="3"/>
      <c r="U549" s="3"/>
      <c r="Y549" s="3"/>
    </row>
    <row r="550" ht="12.75" spans="1:25">
      <c r="A550" s="132"/>
      <c r="B550" s="3"/>
      <c r="C550" s="3"/>
      <c r="D550" s="3"/>
      <c r="E550" s="3"/>
      <c r="F550" s="3"/>
      <c r="G550" s="3"/>
      <c r="H550" s="3"/>
      <c r="I550" s="3"/>
      <c r="M550" s="3"/>
      <c r="U550" s="3"/>
      <c r="Y550" s="3"/>
    </row>
    <row r="551" ht="12.75" spans="1:25">
      <c r="A551" s="132"/>
      <c r="B551" s="3"/>
      <c r="C551" s="3"/>
      <c r="D551" s="3"/>
      <c r="E551" s="3"/>
      <c r="F551" s="3"/>
      <c r="G551" s="3"/>
      <c r="H551" s="3"/>
      <c r="I551" s="3"/>
      <c r="M551" s="3"/>
      <c r="U551" s="3"/>
      <c r="Y551" s="3"/>
    </row>
    <row r="552" ht="12.75" spans="1:25">
      <c r="A552" s="132"/>
      <c r="B552" s="3"/>
      <c r="C552" s="3"/>
      <c r="D552" s="3"/>
      <c r="E552" s="3"/>
      <c r="F552" s="3"/>
      <c r="G552" s="3"/>
      <c r="H552" s="3"/>
      <c r="I552" s="3"/>
      <c r="M552" s="3"/>
      <c r="U552" s="3"/>
      <c r="Y552" s="3"/>
    </row>
    <row r="553" ht="12.75" spans="1:25">
      <c r="A553" s="132"/>
      <c r="B553" s="3"/>
      <c r="C553" s="3"/>
      <c r="D553" s="3"/>
      <c r="E553" s="3"/>
      <c r="F553" s="3"/>
      <c r="G553" s="3"/>
      <c r="H553" s="3"/>
      <c r="I553" s="3"/>
      <c r="M553" s="3"/>
      <c r="U553" s="3"/>
      <c r="Y553" s="3"/>
    </row>
    <row r="554" ht="12.75" spans="1:25">
      <c r="A554" s="132"/>
      <c r="B554" s="3"/>
      <c r="C554" s="3"/>
      <c r="D554" s="3"/>
      <c r="E554" s="3"/>
      <c r="F554" s="3"/>
      <c r="G554" s="3"/>
      <c r="H554" s="3"/>
      <c r="I554" s="3"/>
      <c r="M554" s="3"/>
      <c r="U554" s="3"/>
      <c r="Y554" s="3"/>
    </row>
    <row r="555" ht="12.75" spans="1:25">
      <c r="A555" s="132"/>
      <c r="B555" s="3"/>
      <c r="C555" s="3"/>
      <c r="D555" s="3"/>
      <c r="E555" s="3"/>
      <c r="F555" s="3"/>
      <c r="G555" s="3"/>
      <c r="H555" s="3"/>
      <c r="I555" s="3"/>
      <c r="M555" s="3"/>
      <c r="U555" s="3"/>
      <c r="Y555" s="3"/>
    </row>
    <row r="556" ht="12.75" spans="1:25">
      <c r="A556" s="132"/>
      <c r="B556" s="3"/>
      <c r="C556" s="3"/>
      <c r="D556" s="3"/>
      <c r="E556" s="3"/>
      <c r="F556" s="3"/>
      <c r="G556" s="3"/>
      <c r="H556" s="3"/>
      <c r="I556" s="3"/>
      <c r="M556" s="3"/>
      <c r="U556" s="3"/>
      <c r="Y556" s="3"/>
    </row>
    <row r="557" ht="12.75" spans="1:25">
      <c r="A557" s="132"/>
      <c r="B557" s="3"/>
      <c r="C557" s="3"/>
      <c r="D557" s="3"/>
      <c r="E557" s="3"/>
      <c r="F557" s="3"/>
      <c r="G557" s="3"/>
      <c r="H557" s="3"/>
      <c r="I557" s="3"/>
      <c r="M557" s="3"/>
      <c r="U557" s="3"/>
      <c r="Y557" s="3"/>
    </row>
    <row r="558" ht="12.75" spans="1:25">
      <c r="A558" s="132"/>
      <c r="B558" s="3"/>
      <c r="C558" s="3"/>
      <c r="D558" s="3"/>
      <c r="E558" s="3"/>
      <c r="F558" s="3"/>
      <c r="G558" s="3"/>
      <c r="H558" s="3"/>
      <c r="I558" s="3"/>
      <c r="M558" s="3"/>
      <c r="U558" s="3"/>
      <c r="Y558" s="3"/>
    </row>
    <row r="559" ht="12.75" spans="1:25">
      <c r="A559" s="132"/>
      <c r="B559" s="3"/>
      <c r="C559" s="3"/>
      <c r="D559" s="3"/>
      <c r="E559" s="3"/>
      <c r="F559" s="3"/>
      <c r="G559" s="3"/>
      <c r="H559" s="3"/>
      <c r="I559" s="3"/>
      <c r="M559" s="3"/>
      <c r="U559" s="3"/>
      <c r="Y559" s="3"/>
    </row>
    <row r="560" ht="12.75" spans="1:25">
      <c r="A560" s="132"/>
      <c r="B560" s="3"/>
      <c r="C560" s="3"/>
      <c r="D560" s="3"/>
      <c r="E560" s="3"/>
      <c r="F560" s="3"/>
      <c r="G560" s="3"/>
      <c r="H560" s="3"/>
      <c r="I560" s="3"/>
      <c r="M560" s="3"/>
      <c r="U560" s="3"/>
      <c r="Y560" s="3"/>
    </row>
    <row r="561" ht="12.75" spans="1:25">
      <c r="A561" s="132"/>
      <c r="B561" s="3"/>
      <c r="C561" s="3"/>
      <c r="D561" s="3"/>
      <c r="E561" s="3"/>
      <c r="F561" s="3"/>
      <c r="G561" s="3"/>
      <c r="H561" s="3"/>
      <c r="I561" s="3"/>
      <c r="M561" s="3"/>
      <c r="U561" s="3"/>
      <c r="Y561" s="3"/>
    </row>
    <row r="562" ht="12.75" spans="1:25">
      <c r="A562" s="132"/>
      <c r="B562" s="3"/>
      <c r="C562" s="3"/>
      <c r="D562" s="3"/>
      <c r="E562" s="3"/>
      <c r="F562" s="3"/>
      <c r="G562" s="3"/>
      <c r="H562" s="3"/>
      <c r="I562" s="3"/>
      <c r="M562" s="3"/>
      <c r="U562" s="3"/>
      <c r="Y562" s="3"/>
    </row>
    <row r="563" ht="12.75" spans="1:25">
      <c r="A563" s="132"/>
      <c r="B563" s="3"/>
      <c r="C563" s="3"/>
      <c r="D563" s="3"/>
      <c r="E563" s="3"/>
      <c r="F563" s="3"/>
      <c r="G563" s="3"/>
      <c r="H563" s="3"/>
      <c r="I563" s="3"/>
      <c r="M563" s="3"/>
      <c r="U563" s="3"/>
      <c r="Y563" s="3"/>
    </row>
    <row r="564" ht="12.75" spans="1:25">
      <c r="A564" s="132"/>
      <c r="B564" s="3"/>
      <c r="C564" s="3"/>
      <c r="D564" s="3"/>
      <c r="E564" s="3"/>
      <c r="F564" s="3"/>
      <c r="G564" s="3"/>
      <c r="H564" s="3"/>
      <c r="I564" s="3"/>
      <c r="M564" s="3"/>
      <c r="U564" s="3"/>
      <c r="Y564" s="3"/>
    </row>
    <row r="565" ht="12.75" spans="1:25">
      <c r="A565" s="132"/>
      <c r="B565" s="3"/>
      <c r="C565" s="3"/>
      <c r="D565" s="3"/>
      <c r="E565" s="3"/>
      <c r="F565" s="3"/>
      <c r="G565" s="3"/>
      <c r="H565" s="3"/>
      <c r="I565" s="3"/>
      <c r="M565" s="3"/>
      <c r="U565" s="3"/>
      <c r="Y565" s="3"/>
    </row>
    <row r="566" ht="12.75" spans="1:25">
      <c r="A566" s="132"/>
      <c r="B566" s="3"/>
      <c r="C566" s="3"/>
      <c r="D566" s="3"/>
      <c r="E566" s="3"/>
      <c r="F566" s="3"/>
      <c r="G566" s="3"/>
      <c r="H566" s="3"/>
      <c r="I566" s="3"/>
      <c r="M566" s="3"/>
      <c r="U566" s="3"/>
      <c r="Y566" s="3"/>
    </row>
    <row r="567" ht="12.75" spans="1:25">
      <c r="A567" s="132"/>
      <c r="B567" s="3"/>
      <c r="C567" s="3"/>
      <c r="D567" s="3"/>
      <c r="E567" s="3"/>
      <c r="F567" s="3"/>
      <c r="G567" s="3"/>
      <c r="H567" s="3"/>
      <c r="I567" s="3"/>
      <c r="M567" s="3"/>
      <c r="U567" s="3"/>
      <c r="Y567" s="3"/>
    </row>
    <row r="568" ht="12.75" spans="1:25">
      <c r="A568" s="132"/>
      <c r="B568" s="3"/>
      <c r="C568" s="3"/>
      <c r="D568" s="3"/>
      <c r="E568" s="3"/>
      <c r="F568" s="3"/>
      <c r="G568" s="3"/>
      <c r="H568" s="3"/>
      <c r="I568" s="3"/>
      <c r="M568" s="3"/>
      <c r="U568" s="3"/>
      <c r="Y568" s="3"/>
    </row>
    <row r="569" ht="12.75" spans="1:25">
      <c r="A569" s="132"/>
      <c r="B569" s="3"/>
      <c r="C569" s="3"/>
      <c r="D569" s="3"/>
      <c r="E569" s="3"/>
      <c r="F569" s="3"/>
      <c r="G569" s="3"/>
      <c r="H569" s="3"/>
      <c r="I569" s="3"/>
      <c r="M569" s="3"/>
      <c r="U569" s="3"/>
      <c r="Y569" s="3"/>
    </row>
    <row r="570" ht="12.75" spans="1:25">
      <c r="A570" s="132"/>
      <c r="B570" s="3"/>
      <c r="C570" s="3"/>
      <c r="D570" s="3"/>
      <c r="E570" s="3"/>
      <c r="F570" s="3"/>
      <c r="G570" s="3"/>
      <c r="H570" s="3"/>
      <c r="I570" s="3"/>
      <c r="M570" s="3"/>
      <c r="U570" s="3"/>
      <c r="Y570" s="3"/>
    </row>
    <row r="571" ht="12.75" spans="1:25">
      <c r="A571" s="132"/>
      <c r="B571" s="3"/>
      <c r="C571" s="3"/>
      <c r="D571" s="3"/>
      <c r="E571" s="3"/>
      <c r="F571" s="3"/>
      <c r="G571" s="3"/>
      <c r="H571" s="3"/>
      <c r="I571" s="3"/>
      <c r="M571" s="3"/>
      <c r="U571" s="3"/>
      <c r="Y571" s="3"/>
    </row>
    <row r="572" ht="12.75" spans="1:25">
      <c r="A572" s="132"/>
      <c r="B572" s="3"/>
      <c r="C572" s="3"/>
      <c r="D572" s="3"/>
      <c r="E572" s="3"/>
      <c r="F572" s="3"/>
      <c r="G572" s="3"/>
      <c r="H572" s="3"/>
      <c r="I572" s="3"/>
      <c r="M572" s="3"/>
      <c r="U572" s="3"/>
      <c r="Y572" s="3"/>
    </row>
    <row r="573" ht="12.75" spans="1:25">
      <c r="A573" s="132"/>
      <c r="B573" s="3"/>
      <c r="C573" s="3"/>
      <c r="D573" s="3"/>
      <c r="E573" s="3"/>
      <c r="F573" s="3"/>
      <c r="G573" s="3"/>
      <c r="H573" s="3"/>
      <c r="I573" s="3"/>
      <c r="M573" s="3"/>
      <c r="U573" s="3"/>
      <c r="Y573" s="3"/>
    </row>
    <row r="574" ht="12.75" spans="1:25">
      <c r="A574" s="132"/>
      <c r="B574" s="3"/>
      <c r="C574" s="3"/>
      <c r="D574" s="3"/>
      <c r="E574" s="3"/>
      <c r="F574" s="3"/>
      <c r="G574" s="3"/>
      <c r="H574" s="3"/>
      <c r="I574" s="3"/>
      <c r="M574" s="3"/>
      <c r="U574" s="3"/>
      <c r="Y574" s="3"/>
    </row>
    <row r="575" ht="12.75" spans="1:25">
      <c r="A575" s="132"/>
      <c r="B575" s="3"/>
      <c r="C575" s="3"/>
      <c r="D575" s="3"/>
      <c r="E575" s="3"/>
      <c r="F575" s="3"/>
      <c r="G575" s="3"/>
      <c r="H575" s="3"/>
      <c r="I575" s="3"/>
      <c r="M575" s="3"/>
      <c r="U575" s="3"/>
      <c r="Y575" s="3"/>
    </row>
    <row r="576" ht="12.75" spans="1:25">
      <c r="A576" s="132"/>
      <c r="B576" s="3"/>
      <c r="C576" s="3"/>
      <c r="D576" s="3"/>
      <c r="E576" s="3"/>
      <c r="F576" s="3"/>
      <c r="G576" s="3"/>
      <c r="H576" s="3"/>
      <c r="I576" s="3"/>
      <c r="M576" s="3"/>
      <c r="U576" s="3"/>
      <c r="Y576" s="3"/>
    </row>
    <row r="577" ht="12.75" spans="1:25">
      <c r="A577" s="132"/>
      <c r="B577" s="3"/>
      <c r="C577" s="3"/>
      <c r="D577" s="3"/>
      <c r="E577" s="3"/>
      <c r="F577" s="3"/>
      <c r="G577" s="3"/>
      <c r="H577" s="3"/>
      <c r="I577" s="3"/>
      <c r="M577" s="3"/>
      <c r="U577" s="3"/>
      <c r="Y577" s="3"/>
    </row>
    <row r="578" ht="12.75" spans="1:25">
      <c r="A578" s="132"/>
      <c r="B578" s="3"/>
      <c r="C578" s="3"/>
      <c r="D578" s="3"/>
      <c r="E578" s="3"/>
      <c r="F578" s="3"/>
      <c r="G578" s="3"/>
      <c r="H578" s="3"/>
      <c r="I578" s="3"/>
      <c r="M578" s="3"/>
      <c r="U578" s="3"/>
      <c r="Y578" s="3"/>
    </row>
    <row r="579" ht="12.75" spans="1:25">
      <c r="A579" s="132"/>
      <c r="B579" s="3"/>
      <c r="C579" s="3"/>
      <c r="D579" s="3"/>
      <c r="E579" s="3"/>
      <c r="F579" s="3"/>
      <c r="G579" s="3"/>
      <c r="H579" s="3"/>
      <c r="I579" s="3"/>
      <c r="M579" s="3"/>
      <c r="U579" s="3"/>
      <c r="Y579" s="3"/>
    </row>
    <row r="580" ht="12.75" spans="1:25">
      <c r="A580" s="132"/>
      <c r="B580" s="3"/>
      <c r="C580" s="3"/>
      <c r="D580" s="3"/>
      <c r="E580" s="3"/>
      <c r="F580" s="3"/>
      <c r="G580" s="3"/>
      <c r="H580" s="3"/>
      <c r="I580" s="3"/>
      <c r="M580" s="3"/>
      <c r="U580" s="3"/>
      <c r="Y580" s="3"/>
    </row>
    <row r="581" ht="12.75" spans="1:25">
      <c r="A581" s="132"/>
      <c r="B581" s="3"/>
      <c r="C581" s="3"/>
      <c r="D581" s="3"/>
      <c r="E581" s="3"/>
      <c r="F581" s="3"/>
      <c r="G581" s="3"/>
      <c r="H581" s="3"/>
      <c r="I581" s="3"/>
      <c r="M581" s="3"/>
      <c r="U581" s="3"/>
      <c r="Y581" s="3"/>
    </row>
    <row r="582" ht="12.75" spans="1:25">
      <c r="A582" s="132"/>
      <c r="B582" s="3"/>
      <c r="C582" s="3"/>
      <c r="D582" s="3"/>
      <c r="E582" s="3"/>
      <c r="F582" s="3"/>
      <c r="G582" s="3"/>
      <c r="H582" s="3"/>
      <c r="I582" s="3"/>
      <c r="M582" s="3"/>
      <c r="U582" s="3"/>
      <c r="Y582" s="3"/>
    </row>
    <row r="583" ht="12.75" spans="1:25">
      <c r="A583" s="132"/>
      <c r="B583" s="3"/>
      <c r="C583" s="3"/>
      <c r="D583" s="3"/>
      <c r="E583" s="3"/>
      <c r="F583" s="3"/>
      <c r="G583" s="3"/>
      <c r="H583" s="3"/>
      <c r="I583" s="3"/>
      <c r="M583" s="3"/>
      <c r="U583" s="3"/>
      <c r="Y583" s="3"/>
    </row>
    <row r="584" ht="12.75" spans="1:25">
      <c r="A584" s="132"/>
      <c r="B584" s="3"/>
      <c r="C584" s="3"/>
      <c r="D584" s="3"/>
      <c r="E584" s="3"/>
      <c r="F584" s="3"/>
      <c r="G584" s="3"/>
      <c r="H584" s="3"/>
      <c r="I584" s="3"/>
      <c r="M584" s="3"/>
      <c r="U584" s="3"/>
      <c r="Y584" s="3"/>
    </row>
    <row r="585" ht="12.75" spans="1:25">
      <c r="A585" s="132"/>
      <c r="B585" s="3"/>
      <c r="C585" s="3"/>
      <c r="D585" s="3"/>
      <c r="E585" s="3"/>
      <c r="F585" s="3"/>
      <c r="G585" s="3"/>
      <c r="H585" s="3"/>
      <c r="I585" s="3"/>
      <c r="M585" s="3"/>
      <c r="U585" s="3"/>
      <c r="Y585" s="3"/>
    </row>
    <row r="586" ht="12.75" spans="1:25">
      <c r="A586" s="132"/>
      <c r="B586" s="3"/>
      <c r="C586" s="3"/>
      <c r="D586" s="3"/>
      <c r="E586" s="3"/>
      <c r="F586" s="3"/>
      <c r="G586" s="3"/>
      <c r="H586" s="3"/>
      <c r="I586" s="3"/>
      <c r="M586" s="3"/>
      <c r="U586" s="3"/>
      <c r="Y586" s="3"/>
    </row>
    <row r="587" ht="12.75" spans="1:25">
      <c r="A587" s="132"/>
      <c r="B587" s="3"/>
      <c r="C587" s="3"/>
      <c r="D587" s="3"/>
      <c r="E587" s="3"/>
      <c r="F587" s="3"/>
      <c r="G587" s="3"/>
      <c r="H587" s="3"/>
      <c r="I587" s="3"/>
      <c r="M587" s="3"/>
      <c r="U587" s="3"/>
      <c r="Y587" s="3"/>
    </row>
    <row r="588" ht="12.75" spans="1:25">
      <c r="A588" s="132"/>
      <c r="B588" s="3"/>
      <c r="C588" s="3"/>
      <c r="D588" s="3"/>
      <c r="E588" s="3"/>
      <c r="F588" s="3"/>
      <c r="G588" s="3"/>
      <c r="H588" s="3"/>
      <c r="I588" s="3"/>
      <c r="M588" s="3"/>
      <c r="U588" s="3"/>
      <c r="Y588" s="3"/>
    </row>
    <row r="589" ht="12.75" spans="1:25">
      <c r="A589" s="132"/>
      <c r="B589" s="3"/>
      <c r="C589" s="3"/>
      <c r="D589" s="3"/>
      <c r="E589" s="3"/>
      <c r="F589" s="3"/>
      <c r="G589" s="3"/>
      <c r="H589" s="3"/>
      <c r="I589" s="3"/>
      <c r="M589" s="3"/>
      <c r="U589" s="3"/>
      <c r="Y589" s="3"/>
    </row>
    <row r="590" ht="12.75" spans="1:25">
      <c r="A590" s="132"/>
      <c r="B590" s="3"/>
      <c r="C590" s="3"/>
      <c r="D590" s="3"/>
      <c r="E590" s="3"/>
      <c r="F590" s="3"/>
      <c r="G590" s="3"/>
      <c r="H590" s="3"/>
      <c r="I590" s="3"/>
      <c r="M590" s="3"/>
      <c r="U590" s="3"/>
      <c r="Y590" s="3"/>
    </row>
    <row r="591" ht="12.75" spans="1:25">
      <c r="A591" s="132"/>
      <c r="B591" s="3"/>
      <c r="C591" s="3"/>
      <c r="D591" s="3"/>
      <c r="E591" s="3"/>
      <c r="F591" s="3"/>
      <c r="G591" s="3"/>
      <c r="H591" s="3"/>
      <c r="I591" s="3"/>
      <c r="M591" s="3"/>
      <c r="U591" s="3"/>
      <c r="Y591" s="3"/>
    </row>
    <row r="592" ht="12.75" spans="1:25">
      <c r="A592" s="132"/>
      <c r="B592" s="3"/>
      <c r="C592" s="3"/>
      <c r="D592" s="3"/>
      <c r="E592" s="3"/>
      <c r="F592" s="3"/>
      <c r="G592" s="3"/>
      <c r="H592" s="3"/>
      <c r="I592" s="3"/>
      <c r="M592" s="3"/>
      <c r="U592" s="3"/>
      <c r="Y592" s="3"/>
    </row>
    <row r="593" ht="12.75" spans="1:25">
      <c r="A593" s="132"/>
      <c r="B593" s="3"/>
      <c r="C593" s="3"/>
      <c r="D593" s="3"/>
      <c r="E593" s="3"/>
      <c r="F593" s="3"/>
      <c r="G593" s="3"/>
      <c r="H593" s="3"/>
      <c r="I593" s="3"/>
      <c r="M593" s="3"/>
      <c r="U593" s="3"/>
      <c r="Y593" s="3"/>
    </row>
    <row r="594" ht="12.75" spans="1:25">
      <c r="A594" s="132"/>
      <c r="B594" s="3"/>
      <c r="C594" s="3"/>
      <c r="D594" s="3"/>
      <c r="E594" s="3"/>
      <c r="F594" s="3"/>
      <c r="G594" s="3"/>
      <c r="H594" s="3"/>
      <c r="I594" s="3"/>
      <c r="M594" s="3"/>
      <c r="U594" s="3"/>
      <c r="Y594" s="3"/>
    </row>
    <row r="595" ht="12.75" spans="1:25">
      <c r="A595" s="132"/>
      <c r="B595" s="3"/>
      <c r="C595" s="3"/>
      <c r="D595" s="3"/>
      <c r="E595" s="3"/>
      <c r="F595" s="3"/>
      <c r="G595" s="3"/>
      <c r="H595" s="3"/>
      <c r="I595" s="3"/>
      <c r="M595" s="3"/>
      <c r="U595" s="3"/>
      <c r="Y595" s="3"/>
    </row>
    <row r="596" ht="12.75" spans="1:25">
      <c r="A596" s="132"/>
      <c r="B596" s="3"/>
      <c r="C596" s="3"/>
      <c r="D596" s="3"/>
      <c r="E596" s="3"/>
      <c r="F596" s="3"/>
      <c r="G596" s="3"/>
      <c r="H596" s="3"/>
      <c r="I596" s="3"/>
      <c r="M596" s="3"/>
      <c r="U596" s="3"/>
      <c r="Y596" s="3"/>
    </row>
    <row r="597" ht="12.75" spans="1:25">
      <c r="A597" s="132"/>
      <c r="B597" s="3"/>
      <c r="C597" s="3"/>
      <c r="D597" s="3"/>
      <c r="E597" s="3"/>
      <c r="F597" s="3"/>
      <c r="G597" s="3"/>
      <c r="H597" s="3"/>
      <c r="I597" s="3"/>
      <c r="M597" s="3"/>
      <c r="U597" s="3"/>
      <c r="Y597" s="3"/>
    </row>
    <row r="598" ht="12.75" spans="1:25">
      <c r="A598" s="132"/>
      <c r="B598" s="3"/>
      <c r="C598" s="3"/>
      <c r="D598" s="3"/>
      <c r="E598" s="3"/>
      <c r="F598" s="3"/>
      <c r="G598" s="3"/>
      <c r="H598" s="3"/>
      <c r="I598" s="3"/>
      <c r="M598" s="3"/>
      <c r="U598" s="3"/>
      <c r="Y598" s="3"/>
    </row>
    <row r="599" ht="12.75" spans="1:25">
      <c r="A599" s="132"/>
      <c r="B599" s="3"/>
      <c r="C599" s="3"/>
      <c r="D599" s="3"/>
      <c r="E599" s="3"/>
      <c r="F599" s="3"/>
      <c r="G599" s="3"/>
      <c r="H599" s="3"/>
      <c r="I599" s="3"/>
      <c r="M599" s="3"/>
      <c r="U599" s="3"/>
      <c r="Y599" s="3"/>
    </row>
    <row r="600" ht="12.75" spans="1:25">
      <c r="A600" s="132"/>
      <c r="B600" s="3"/>
      <c r="C600" s="3"/>
      <c r="D600" s="3"/>
      <c r="E600" s="3"/>
      <c r="F600" s="3"/>
      <c r="G600" s="3"/>
      <c r="H600" s="3"/>
      <c r="I600" s="3"/>
      <c r="M600" s="3"/>
      <c r="U600" s="3"/>
      <c r="Y600" s="3"/>
    </row>
    <row r="601" ht="12.75" spans="1:25">
      <c r="A601" s="132"/>
      <c r="B601" s="3"/>
      <c r="C601" s="3"/>
      <c r="D601" s="3"/>
      <c r="E601" s="3"/>
      <c r="F601" s="3"/>
      <c r="G601" s="3"/>
      <c r="H601" s="3"/>
      <c r="I601" s="3"/>
      <c r="M601" s="3"/>
      <c r="U601" s="3"/>
      <c r="Y601" s="3"/>
    </row>
    <row r="602" ht="12.75" spans="1:25">
      <c r="A602" s="132"/>
      <c r="B602" s="3"/>
      <c r="C602" s="3"/>
      <c r="D602" s="3"/>
      <c r="E602" s="3"/>
      <c r="F602" s="3"/>
      <c r="G602" s="3"/>
      <c r="H602" s="3"/>
      <c r="I602" s="3"/>
      <c r="M602" s="3"/>
      <c r="U602" s="3"/>
      <c r="Y602" s="3"/>
    </row>
    <row r="603" ht="12.75" spans="1:25">
      <c r="A603" s="132"/>
      <c r="B603" s="3"/>
      <c r="C603" s="3"/>
      <c r="D603" s="3"/>
      <c r="E603" s="3"/>
      <c r="F603" s="3"/>
      <c r="G603" s="3"/>
      <c r="H603" s="3"/>
      <c r="I603" s="3"/>
      <c r="M603" s="3"/>
      <c r="U603" s="3"/>
      <c r="Y603" s="3"/>
    </row>
    <row r="604" ht="12.75" spans="1:25">
      <c r="A604" s="132"/>
      <c r="B604" s="3"/>
      <c r="C604" s="3"/>
      <c r="D604" s="3"/>
      <c r="E604" s="3"/>
      <c r="F604" s="3"/>
      <c r="G604" s="3"/>
      <c r="H604" s="3"/>
      <c r="I604" s="3"/>
      <c r="M604" s="3"/>
      <c r="U604" s="3"/>
      <c r="Y604" s="3"/>
    </row>
    <row r="605" ht="12.75" spans="1:25">
      <c r="A605" s="132"/>
      <c r="B605" s="3"/>
      <c r="C605" s="3"/>
      <c r="D605" s="3"/>
      <c r="E605" s="3"/>
      <c r="F605" s="3"/>
      <c r="G605" s="3"/>
      <c r="H605" s="3"/>
      <c r="I605" s="3"/>
      <c r="M605" s="3"/>
      <c r="U605" s="3"/>
      <c r="Y605" s="3"/>
    </row>
    <row r="606" ht="12.75" spans="1:25">
      <c r="A606" s="132"/>
      <c r="B606" s="3"/>
      <c r="C606" s="3"/>
      <c r="D606" s="3"/>
      <c r="E606" s="3"/>
      <c r="F606" s="3"/>
      <c r="G606" s="3"/>
      <c r="H606" s="3"/>
      <c r="I606" s="3"/>
      <c r="M606" s="3"/>
      <c r="U606" s="3"/>
      <c r="Y606" s="3"/>
    </row>
    <row r="607" ht="12.75" spans="1:25">
      <c r="A607" s="132"/>
      <c r="B607" s="3"/>
      <c r="C607" s="3"/>
      <c r="D607" s="3"/>
      <c r="E607" s="3"/>
      <c r="F607" s="3"/>
      <c r="G607" s="3"/>
      <c r="H607" s="3"/>
      <c r="I607" s="3"/>
      <c r="M607" s="3"/>
      <c r="U607" s="3"/>
      <c r="Y607" s="3"/>
    </row>
    <row r="608" ht="12.75" spans="1:25">
      <c r="A608" s="132"/>
      <c r="B608" s="3"/>
      <c r="C608" s="3"/>
      <c r="D608" s="3"/>
      <c r="E608" s="3"/>
      <c r="F608" s="3"/>
      <c r="G608" s="3"/>
      <c r="H608" s="3"/>
      <c r="I608" s="3"/>
      <c r="M608" s="3"/>
      <c r="U608" s="3"/>
      <c r="Y608" s="3"/>
    </row>
    <row r="609" ht="12.75" spans="1:25">
      <c r="A609" s="132"/>
      <c r="B609" s="3"/>
      <c r="C609" s="3"/>
      <c r="D609" s="3"/>
      <c r="E609" s="3"/>
      <c r="F609" s="3"/>
      <c r="G609" s="3"/>
      <c r="H609" s="3"/>
      <c r="I609" s="3"/>
      <c r="M609" s="3"/>
      <c r="U609" s="3"/>
      <c r="Y609" s="3"/>
    </row>
    <row r="610" ht="12.75" spans="1:25">
      <c r="A610" s="132"/>
      <c r="B610" s="3"/>
      <c r="C610" s="3"/>
      <c r="D610" s="3"/>
      <c r="E610" s="3"/>
      <c r="F610" s="3"/>
      <c r="G610" s="3"/>
      <c r="H610" s="3"/>
      <c r="I610" s="3"/>
      <c r="M610" s="3"/>
      <c r="U610" s="3"/>
      <c r="Y610" s="3"/>
    </row>
    <row r="611" ht="12.75" spans="1:25">
      <c r="A611" s="132"/>
      <c r="B611" s="3"/>
      <c r="C611" s="3"/>
      <c r="D611" s="3"/>
      <c r="E611" s="3"/>
      <c r="F611" s="3"/>
      <c r="G611" s="3"/>
      <c r="H611" s="3"/>
      <c r="I611" s="3"/>
      <c r="M611" s="3"/>
      <c r="U611" s="3"/>
      <c r="Y611" s="3"/>
    </row>
    <row r="612" ht="12.75" spans="1:25">
      <c r="A612" s="132"/>
      <c r="B612" s="3"/>
      <c r="C612" s="3"/>
      <c r="D612" s="3"/>
      <c r="E612" s="3"/>
      <c r="F612" s="3"/>
      <c r="G612" s="3"/>
      <c r="H612" s="3"/>
      <c r="I612" s="3"/>
      <c r="M612" s="3"/>
      <c r="U612" s="3"/>
      <c r="Y612" s="3"/>
    </row>
    <row r="613" ht="12.75" spans="1:25">
      <c r="A613" s="132"/>
      <c r="B613" s="3"/>
      <c r="C613" s="3"/>
      <c r="D613" s="3"/>
      <c r="E613" s="3"/>
      <c r="F613" s="3"/>
      <c r="G613" s="3"/>
      <c r="H613" s="3"/>
      <c r="I613" s="3"/>
      <c r="M613" s="3"/>
      <c r="U613" s="3"/>
      <c r="Y613" s="3"/>
    </row>
    <row r="614" ht="12.75" spans="1:25">
      <c r="A614" s="132"/>
      <c r="B614" s="3"/>
      <c r="C614" s="3"/>
      <c r="D614" s="3"/>
      <c r="E614" s="3"/>
      <c r="F614" s="3"/>
      <c r="G614" s="3"/>
      <c r="H614" s="3"/>
      <c r="I614" s="3"/>
      <c r="M614" s="3"/>
      <c r="U614" s="3"/>
      <c r="Y614" s="3"/>
    </row>
    <row r="615" ht="12.75" spans="1:25">
      <c r="A615" s="132"/>
      <c r="B615" s="3"/>
      <c r="C615" s="3"/>
      <c r="D615" s="3"/>
      <c r="E615" s="3"/>
      <c r="F615" s="3"/>
      <c r="G615" s="3"/>
      <c r="H615" s="3"/>
      <c r="I615" s="3"/>
      <c r="M615" s="3"/>
      <c r="U615" s="3"/>
      <c r="Y615" s="3"/>
    </row>
    <row r="616" ht="12.75" spans="1:25">
      <c r="A616" s="132"/>
      <c r="B616" s="3"/>
      <c r="C616" s="3"/>
      <c r="D616" s="3"/>
      <c r="E616" s="3"/>
      <c r="F616" s="3"/>
      <c r="G616" s="3"/>
      <c r="H616" s="3"/>
      <c r="I616" s="3"/>
      <c r="M616" s="3"/>
      <c r="U616" s="3"/>
      <c r="Y616" s="3"/>
    </row>
    <row r="617" ht="12.75" spans="1:25">
      <c r="A617" s="132"/>
      <c r="B617" s="3"/>
      <c r="C617" s="3"/>
      <c r="D617" s="3"/>
      <c r="E617" s="3"/>
      <c r="F617" s="3"/>
      <c r="G617" s="3"/>
      <c r="H617" s="3"/>
      <c r="I617" s="3"/>
      <c r="M617" s="3"/>
      <c r="U617" s="3"/>
      <c r="Y617" s="3"/>
    </row>
    <row r="618" ht="12.75" spans="1:25">
      <c r="A618" s="132"/>
      <c r="B618" s="3"/>
      <c r="C618" s="3"/>
      <c r="D618" s="3"/>
      <c r="E618" s="3"/>
      <c r="F618" s="3"/>
      <c r="G618" s="3"/>
      <c r="H618" s="3"/>
      <c r="I618" s="3"/>
      <c r="M618" s="3"/>
      <c r="U618" s="3"/>
      <c r="Y618" s="3"/>
    </row>
    <row r="619" ht="12.75" spans="1:25">
      <c r="A619" s="132"/>
      <c r="B619" s="3"/>
      <c r="C619" s="3"/>
      <c r="D619" s="3"/>
      <c r="E619" s="3"/>
      <c r="F619" s="3"/>
      <c r="G619" s="3"/>
      <c r="H619" s="3"/>
      <c r="I619" s="3"/>
      <c r="M619" s="3"/>
      <c r="U619" s="3"/>
      <c r="Y619" s="3"/>
    </row>
    <row r="620" ht="12.75" spans="1:25">
      <c r="A620" s="132"/>
      <c r="B620" s="3"/>
      <c r="C620" s="3"/>
      <c r="D620" s="3"/>
      <c r="E620" s="3"/>
      <c r="F620" s="3"/>
      <c r="G620" s="3"/>
      <c r="H620" s="3"/>
      <c r="I620" s="3"/>
      <c r="M620" s="3"/>
      <c r="U620" s="3"/>
      <c r="Y620" s="3"/>
    </row>
    <row r="621" ht="12.75" spans="1:25">
      <c r="A621" s="132"/>
      <c r="B621" s="3"/>
      <c r="C621" s="3"/>
      <c r="D621" s="3"/>
      <c r="E621" s="3"/>
      <c r="F621" s="3"/>
      <c r="G621" s="3"/>
      <c r="H621" s="3"/>
      <c r="I621" s="3"/>
      <c r="M621" s="3"/>
      <c r="U621" s="3"/>
      <c r="Y621" s="3"/>
    </row>
    <row r="622" ht="12.75" spans="1:25">
      <c r="A622" s="132"/>
      <c r="B622" s="3"/>
      <c r="C622" s="3"/>
      <c r="D622" s="3"/>
      <c r="E622" s="3"/>
      <c r="F622" s="3"/>
      <c r="G622" s="3"/>
      <c r="H622" s="3"/>
      <c r="I622" s="3"/>
      <c r="M622" s="3"/>
      <c r="U622" s="3"/>
      <c r="Y622" s="3"/>
    </row>
    <row r="623" ht="12.75" spans="1:25">
      <c r="A623" s="132"/>
      <c r="B623" s="3"/>
      <c r="C623" s="3"/>
      <c r="D623" s="3"/>
      <c r="E623" s="3"/>
      <c r="F623" s="3"/>
      <c r="G623" s="3"/>
      <c r="H623" s="3"/>
      <c r="I623" s="3"/>
      <c r="M623" s="3"/>
      <c r="U623" s="3"/>
      <c r="Y623" s="3"/>
    </row>
    <row r="624" ht="12.75" spans="1:25">
      <c r="A624" s="132"/>
      <c r="B624" s="3"/>
      <c r="C624" s="3"/>
      <c r="D624" s="3"/>
      <c r="E624" s="3"/>
      <c r="F624" s="3"/>
      <c r="G624" s="3"/>
      <c r="H624" s="3"/>
      <c r="I624" s="3"/>
      <c r="M624" s="3"/>
      <c r="U624" s="3"/>
      <c r="Y624" s="3"/>
    </row>
    <row r="625" ht="12.75" spans="1:25">
      <c r="A625" s="132"/>
      <c r="B625" s="3"/>
      <c r="C625" s="3"/>
      <c r="D625" s="3"/>
      <c r="E625" s="3"/>
      <c r="F625" s="3"/>
      <c r="G625" s="3"/>
      <c r="H625" s="3"/>
      <c r="I625" s="3"/>
      <c r="M625" s="3"/>
      <c r="U625" s="3"/>
      <c r="Y625" s="3"/>
    </row>
    <row r="626" ht="12.75" spans="1:25">
      <c r="A626" s="132"/>
      <c r="B626" s="3"/>
      <c r="C626" s="3"/>
      <c r="D626" s="3"/>
      <c r="E626" s="3"/>
      <c r="F626" s="3"/>
      <c r="G626" s="3"/>
      <c r="H626" s="3"/>
      <c r="I626" s="3"/>
      <c r="M626" s="3"/>
      <c r="U626" s="3"/>
      <c r="Y626" s="3"/>
    </row>
    <row r="627" ht="12.75" spans="1:25">
      <c r="A627" s="132"/>
      <c r="B627" s="3"/>
      <c r="C627" s="3"/>
      <c r="D627" s="3"/>
      <c r="E627" s="3"/>
      <c r="F627" s="3"/>
      <c r="G627" s="3"/>
      <c r="H627" s="3"/>
      <c r="I627" s="3"/>
      <c r="M627" s="3"/>
      <c r="U627" s="3"/>
      <c r="Y627" s="3"/>
    </row>
    <row r="628" ht="12.75" spans="1:25">
      <c r="A628" s="132"/>
      <c r="B628" s="3"/>
      <c r="C628" s="3"/>
      <c r="D628" s="3"/>
      <c r="E628" s="3"/>
      <c r="F628" s="3"/>
      <c r="G628" s="3"/>
      <c r="H628" s="3"/>
      <c r="I628" s="3"/>
      <c r="M628" s="3"/>
      <c r="U628" s="3"/>
      <c r="Y628" s="3"/>
    </row>
    <row r="629" ht="12.75" spans="1:25">
      <c r="A629" s="132"/>
      <c r="B629" s="3"/>
      <c r="C629" s="3"/>
      <c r="D629" s="3"/>
      <c r="E629" s="3"/>
      <c r="F629" s="3"/>
      <c r="G629" s="3"/>
      <c r="H629" s="3"/>
      <c r="I629" s="3"/>
      <c r="M629" s="3"/>
      <c r="U629" s="3"/>
      <c r="Y629" s="3"/>
    </row>
    <row r="630" ht="12.75" spans="1:25">
      <c r="A630" s="132"/>
      <c r="B630" s="3"/>
      <c r="C630" s="3"/>
      <c r="D630" s="3"/>
      <c r="E630" s="3"/>
      <c r="F630" s="3"/>
      <c r="G630" s="3"/>
      <c r="H630" s="3"/>
      <c r="I630" s="3"/>
      <c r="M630" s="3"/>
      <c r="U630" s="3"/>
      <c r="Y630" s="3"/>
    </row>
    <row r="631" ht="12.75" spans="1:25">
      <c r="A631" s="132"/>
      <c r="B631" s="3"/>
      <c r="C631" s="3"/>
      <c r="D631" s="3"/>
      <c r="E631" s="3"/>
      <c r="F631" s="3"/>
      <c r="G631" s="3"/>
      <c r="H631" s="3"/>
      <c r="I631" s="3"/>
      <c r="M631" s="3"/>
      <c r="U631" s="3"/>
      <c r="Y631" s="3"/>
    </row>
    <row r="632" ht="12.75" spans="1:25">
      <c r="A632" s="132"/>
      <c r="B632" s="3"/>
      <c r="C632" s="3"/>
      <c r="D632" s="3"/>
      <c r="E632" s="3"/>
      <c r="F632" s="3"/>
      <c r="G632" s="3"/>
      <c r="H632" s="3"/>
      <c r="I632" s="3"/>
      <c r="M632" s="3"/>
      <c r="U632" s="3"/>
      <c r="Y632" s="3"/>
    </row>
    <row r="633" ht="12.75" spans="1:25">
      <c r="A633" s="132"/>
      <c r="B633" s="3"/>
      <c r="C633" s="3"/>
      <c r="D633" s="3"/>
      <c r="E633" s="3"/>
      <c r="F633" s="3"/>
      <c r="G633" s="3"/>
      <c r="H633" s="3"/>
      <c r="I633" s="3"/>
      <c r="M633" s="3"/>
      <c r="U633" s="3"/>
      <c r="Y633" s="3"/>
    </row>
    <row r="634" ht="12.75" spans="1:25">
      <c r="A634" s="132"/>
      <c r="B634" s="3"/>
      <c r="C634" s="3"/>
      <c r="D634" s="3"/>
      <c r="E634" s="3"/>
      <c r="F634" s="3"/>
      <c r="G634" s="3"/>
      <c r="H634" s="3"/>
      <c r="I634" s="3"/>
      <c r="M634" s="3"/>
      <c r="U634" s="3"/>
      <c r="Y634" s="3"/>
    </row>
    <row r="635" ht="12.75" spans="1:25">
      <c r="A635" s="132"/>
      <c r="B635" s="3"/>
      <c r="C635" s="3"/>
      <c r="D635" s="3"/>
      <c r="E635" s="3"/>
      <c r="F635" s="3"/>
      <c r="G635" s="3"/>
      <c r="H635" s="3"/>
      <c r="I635" s="3"/>
      <c r="M635" s="3"/>
      <c r="U635" s="3"/>
      <c r="Y635" s="3"/>
    </row>
    <row r="636" ht="12.75" spans="1:25">
      <c r="A636" s="132"/>
      <c r="B636" s="3"/>
      <c r="C636" s="3"/>
      <c r="D636" s="3"/>
      <c r="E636" s="3"/>
      <c r="F636" s="3"/>
      <c r="G636" s="3"/>
      <c r="H636" s="3"/>
      <c r="I636" s="3"/>
      <c r="M636" s="3"/>
      <c r="U636" s="3"/>
      <c r="Y636" s="3"/>
    </row>
    <row r="637" ht="12.75" spans="1:25">
      <c r="A637" s="132"/>
      <c r="B637" s="3"/>
      <c r="C637" s="3"/>
      <c r="D637" s="3"/>
      <c r="E637" s="3"/>
      <c r="F637" s="3"/>
      <c r="G637" s="3"/>
      <c r="H637" s="3"/>
      <c r="I637" s="3"/>
      <c r="M637" s="3"/>
      <c r="U637" s="3"/>
      <c r="Y637" s="3"/>
    </row>
    <row r="638" ht="12.75" spans="1:25">
      <c r="A638" s="132"/>
      <c r="B638" s="3"/>
      <c r="C638" s="3"/>
      <c r="D638" s="3"/>
      <c r="E638" s="3"/>
      <c r="F638" s="3"/>
      <c r="G638" s="3"/>
      <c r="H638" s="3"/>
      <c r="I638" s="3"/>
      <c r="M638" s="3"/>
      <c r="U638" s="3"/>
      <c r="Y638" s="3"/>
    </row>
    <row r="639" ht="12.75" spans="1:25">
      <c r="A639" s="132"/>
      <c r="B639" s="3"/>
      <c r="C639" s="3"/>
      <c r="D639" s="3"/>
      <c r="E639" s="3"/>
      <c r="F639" s="3"/>
      <c r="G639" s="3"/>
      <c r="H639" s="3"/>
      <c r="I639" s="3"/>
      <c r="M639" s="3"/>
      <c r="U639" s="3"/>
      <c r="Y639" s="3"/>
    </row>
    <row r="640" ht="12.75" spans="1:25">
      <c r="A640" s="132"/>
      <c r="B640" s="3"/>
      <c r="C640" s="3"/>
      <c r="D640" s="3"/>
      <c r="E640" s="3"/>
      <c r="F640" s="3"/>
      <c r="G640" s="3"/>
      <c r="H640" s="3"/>
      <c r="I640" s="3"/>
      <c r="M640" s="3"/>
      <c r="U640" s="3"/>
      <c r="Y640" s="3"/>
    </row>
    <row r="641" ht="12.75" spans="1:25">
      <c r="A641" s="132"/>
      <c r="B641" s="3"/>
      <c r="C641" s="3"/>
      <c r="D641" s="3"/>
      <c r="E641" s="3"/>
      <c r="F641" s="3"/>
      <c r="G641" s="3"/>
      <c r="H641" s="3"/>
      <c r="I641" s="3"/>
      <c r="M641" s="3"/>
      <c r="U641" s="3"/>
      <c r="Y641" s="3"/>
    </row>
    <row r="642" ht="12.75" spans="1:25">
      <c r="A642" s="132"/>
      <c r="B642" s="3"/>
      <c r="C642" s="3"/>
      <c r="D642" s="3"/>
      <c r="E642" s="3"/>
      <c r="F642" s="3"/>
      <c r="G642" s="3"/>
      <c r="H642" s="3"/>
      <c r="I642" s="3"/>
      <c r="M642" s="3"/>
      <c r="U642" s="3"/>
      <c r="Y642" s="3"/>
    </row>
    <row r="643" ht="12.75" spans="1:25">
      <c r="A643" s="132"/>
      <c r="B643" s="3"/>
      <c r="C643" s="3"/>
      <c r="D643" s="3"/>
      <c r="E643" s="3"/>
      <c r="F643" s="3"/>
      <c r="G643" s="3"/>
      <c r="H643" s="3"/>
      <c r="I643" s="3"/>
      <c r="M643" s="3"/>
      <c r="U643" s="3"/>
      <c r="Y643" s="3"/>
    </row>
    <row r="644" ht="12.75" spans="1:25">
      <c r="A644" s="132"/>
      <c r="B644" s="3"/>
      <c r="C644" s="3"/>
      <c r="D644" s="3"/>
      <c r="E644" s="3"/>
      <c r="F644" s="3"/>
      <c r="G644" s="3"/>
      <c r="H644" s="3"/>
      <c r="I644" s="3"/>
      <c r="M644" s="3"/>
      <c r="U644" s="3"/>
      <c r="Y644" s="3"/>
    </row>
    <row r="645" ht="12.75" spans="1:25">
      <c r="A645" s="132"/>
      <c r="B645" s="3"/>
      <c r="C645" s="3"/>
      <c r="D645" s="3"/>
      <c r="E645" s="3"/>
      <c r="F645" s="3"/>
      <c r="G645" s="3"/>
      <c r="H645" s="3"/>
      <c r="I645" s="3"/>
      <c r="M645" s="3"/>
      <c r="U645" s="3"/>
      <c r="Y645" s="3"/>
    </row>
    <row r="646" ht="12.75" spans="1:25">
      <c r="A646" s="132"/>
      <c r="B646" s="3"/>
      <c r="C646" s="3"/>
      <c r="D646" s="3"/>
      <c r="E646" s="3"/>
      <c r="F646" s="3"/>
      <c r="G646" s="3"/>
      <c r="H646" s="3"/>
      <c r="I646" s="3"/>
      <c r="M646" s="3"/>
      <c r="U646" s="3"/>
      <c r="Y646" s="3"/>
    </row>
    <row r="647" ht="12.75" spans="1:25">
      <c r="A647" s="132"/>
      <c r="B647" s="3"/>
      <c r="C647" s="3"/>
      <c r="D647" s="3"/>
      <c r="E647" s="3"/>
      <c r="F647" s="3"/>
      <c r="G647" s="3"/>
      <c r="H647" s="3"/>
      <c r="I647" s="3"/>
      <c r="M647" s="3"/>
      <c r="U647" s="3"/>
      <c r="Y647" s="3"/>
    </row>
    <row r="648" ht="12.75" spans="1:25">
      <c r="A648" s="132"/>
      <c r="B648" s="3"/>
      <c r="C648" s="3"/>
      <c r="D648" s="3"/>
      <c r="E648" s="3"/>
      <c r="F648" s="3"/>
      <c r="G648" s="3"/>
      <c r="H648" s="3"/>
      <c r="I648" s="3"/>
      <c r="M648" s="3"/>
      <c r="U648" s="3"/>
      <c r="Y648" s="3"/>
    </row>
    <row r="649" ht="12.75" spans="1:25">
      <c r="A649" s="132"/>
      <c r="B649" s="3"/>
      <c r="C649" s="3"/>
      <c r="D649" s="3"/>
      <c r="E649" s="3"/>
      <c r="F649" s="3"/>
      <c r="G649" s="3"/>
      <c r="H649" s="3"/>
      <c r="I649" s="3"/>
      <c r="M649" s="3"/>
      <c r="U649" s="3"/>
      <c r="Y649" s="3"/>
    </row>
    <row r="650" ht="12.75" spans="1:25">
      <c r="A650" s="132"/>
      <c r="B650" s="3"/>
      <c r="C650" s="3"/>
      <c r="D650" s="3"/>
      <c r="E650" s="3"/>
      <c r="F650" s="3"/>
      <c r="G650" s="3"/>
      <c r="H650" s="3"/>
      <c r="I650" s="3"/>
      <c r="M650" s="3"/>
      <c r="U650" s="3"/>
      <c r="Y650" s="3"/>
    </row>
    <row r="651" ht="12.75" spans="1:25">
      <c r="A651" s="132"/>
      <c r="B651" s="3"/>
      <c r="C651" s="3"/>
      <c r="D651" s="3"/>
      <c r="E651" s="3"/>
      <c r="F651" s="3"/>
      <c r="G651" s="3"/>
      <c r="H651" s="3"/>
      <c r="I651" s="3"/>
      <c r="M651" s="3"/>
      <c r="U651" s="3"/>
      <c r="Y651" s="3"/>
    </row>
    <row r="652" ht="12.75" spans="1:25">
      <c r="A652" s="132"/>
      <c r="B652" s="3"/>
      <c r="C652" s="3"/>
      <c r="D652" s="3"/>
      <c r="E652" s="3"/>
      <c r="F652" s="3"/>
      <c r="G652" s="3"/>
      <c r="H652" s="3"/>
      <c r="I652" s="3"/>
      <c r="M652" s="3"/>
      <c r="U652" s="3"/>
      <c r="Y652" s="3"/>
    </row>
    <row r="653" ht="12.75" spans="1:25">
      <c r="A653" s="132"/>
      <c r="B653" s="3"/>
      <c r="C653" s="3"/>
      <c r="D653" s="3"/>
      <c r="E653" s="3"/>
      <c r="F653" s="3"/>
      <c r="G653" s="3"/>
      <c r="H653" s="3"/>
      <c r="I653" s="3"/>
      <c r="M653" s="3"/>
      <c r="U653" s="3"/>
      <c r="Y653" s="3"/>
    </row>
    <row r="654" ht="12.75" spans="1:25">
      <c r="A654" s="132"/>
      <c r="B654" s="3"/>
      <c r="C654" s="3"/>
      <c r="D654" s="3"/>
      <c r="E654" s="3"/>
      <c r="F654" s="3"/>
      <c r="G654" s="3"/>
      <c r="H654" s="3"/>
      <c r="I654" s="3"/>
      <c r="M654" s="3"/>
      <c r="U654" s="3"/>
      <c r="Y654" s="3"/>
    </row>
    <row r="655" ht="12.75" spans="1:25">
      <c r="A655" s="132"/>
      <c r="B655" s="3"/>
      <c r="C655" s="3"/>
      <c r="D655" s="3"/>
      <c r="E655" s="3"/>
      <c r="F655" s="3"/>
      <c r="G655" s="3"/>
      <c r="H655" s="3"/>
      <c r="I655" s="3"/>
      <c r="M655" s="3"/>
      <c r="U655" s="3"/>
      <c r="Y655" s="3"/>
    </row>
    <row r="656" ht="12.75" spans="1:25">
      <c r="A656" s="132"/>
      <c r="B656" s="3"/>
      <c r="C656" s="3"/>
      <c r="D656" s="3"/>
      <c r="E656" s="3"/>
      <c r="F656" s="3"/>
      <c r="G656" s="3"/>
      <c r="H656" s="3"/>
      <c r="I656" s="3"/>
      <c r="M656" s="3"/>
      <c r="U656" s="3"/>
      <c r="Y656" s="3"/>
    </row>
    <row r="657" ht="12.75" spans="1:25">
      <c r="A657" s="132"/>
      <c r="B657" s="3"/>
      <c r="C657" s="3"/>
      <c r="D657" s="3"/>
      <c r="E657" s="3"/>
      <c r="F657" s="3"/>
      <c r="G657" s="3"/>
      <c r="H657" s="3"/>
      <c r="I657" s="3"/>
      <c r="M657" s="3"/>
      <c r="U657" s="3"/>
      <c r="Y657" s="3"/>
    </row>
    <row r="658" ht="12.75" spans="1:25">
      <c r="A658" s="132"/>
      <c r="B658" s="3"/>
      <c r="C658" s="3"/>
      <c r="D658" s="3"/>
      <c r="E658" s="3"/>
      <c r="F658" s="3"/>
      <c r="G658" s="3"/>
      <c r="H658" s="3"/>
      <c r="I658" s="3"/>
      <c r="M658" s="3"/>
      <c r="U658" s="3"/>
      <c r="Y658" s="3"/>
    </row>
    <row r="659" ht="12.75" spans="1:25">
      <c r="A659" s="132"/>
      <c r="B659" s="3"/>
      <c r="C659" s="3"/>
      <c r="D659" s="3"/>
      <c r="E659" s="3"/>
      <c r="F659" s="3"/>
      <c r="G659" s="3"/>
      <c r="H659" s="3"/>
      <c r="I659" s="3"/>
      <c r="M659" s="3"/>
      <c r="U659" s="3"/>
      <c r="Y659" s="3"/>
    </row>
    <row r="660" ht="12.75" spans="1:25">
      <c r="A660" s="132"/>
      <c r="B660" s="3"/>
      <c r="C660" s="3"/>
      <c r="D660" s="3"/>
      <c r="E660" s="3"/>
      <c r="F660" s="3"/>
      <c r="G660" s="3"/>
      <c r="H660" s="3"/>
      <c r="I660" s="3"/>
      <c r="M660" s="3"/>
      <c r="U660" s="3"/>
      <c r="Y660" s="3"/>
    </row>
    <row r="661" ht="12.75" spans="1:25">
      <c r="A661" s="132"/>
      <c r="B661" s="3"/>
      <c r="C661" s="3"/>
      <c r="D661" s="3"/>
      <c r="E661" s="3"/>
      <c r="F661" s="3"/>
      <c r="G661" s="3"/>
      <c r="H661" s="3"/>
      <c r="I661" s="3"/>
      <c r="M661" s="3"/>
      <c r="U661" s="3"/>
      <c r="Y661" s="3"/>
    </row>
    <row r="662" ht="12.75" spans="1:25">
      <c r="A662" s="132"/>
      <c r="B662" s="3"/>
      <c r="C662" s="3"/>
      <c r="D662" s="3"/>
      <c r="E662" s="3"/>
      <c r="F662" s="3"/>
      <c r="G662" s="3"/>
      <c r="H662" s="3"/>
      <c r="I662" s="3"/>
      <c r="M662" s="3"/>
      <c r="U662" s="3"/>
      <c r="Y662" s="3"/>
    </row>
    <row r="663" ht="12.75" spans="1:25">
      <c r="A663" s="132"/>
      <c r="B663" s="3"/>
      <c r="C663" s="3"/>
      <c r="D663" s="3"/>
      <c r="E663" s="3"/>
      <c r="F663" s="3"/>
      <c r="G663" s="3"/>
      <c r="H663" s="3"/>
      <c r="I663" s="3"/>
      <c r="M663" s="3"/>
      <c r="U663" s="3"/>
      <c r="Y663" s="3"/>
    </row>
    <row r="664" ht="12.75" spans="1:25">
      <c r="A664" s="132"/>
      <c r="B664" s="3"/>
      <c r="C664" s="3"/>
      <c r="D664" s="3"/>
      <c r="E664" s="3"/>
      <c r="F664" s="3"/>
      <c r="G664" s="3"/>
      <c r="H664" s="3"/>
      <c r="I664" s="3"/>
      <c r="M664" s="3"/>
      <c r="U664" s="3"/>
      <c r="Y664" s="3"/>
    </row>
    <row r="665" ht="12.75" spans="1:25">
      <c r="A665" s="132"/>
      <c r="B665" s="3"/>
      <c r="C665" s="3"/>
      <c r="D665" s="3"/>
      <c r="E665" s="3"/>
      <c r="F665" s="3"/>
      <c r="G665" s="3"/>
      <c r="H665" s="3"/>
      <c r="I665" s="3"/>
      <c r="M665" s="3"/>
      <c r="U665" s="3"/>
      <c r="Y665" s="3"/>
    </row>
    <row r="666" ht="12.75" spans="1:25">
      <c r="A666" s="132"/>
      <c r="B666" s="3"/>
      <c r="C666" s="3"/>
      <c r="D666" s="3"/>
      <c r="E666" s="3"/>
      <c r="F666" s="3"/>
      <c r="G666" s="3"/>
      <c r="H666" s="3"/>
      <c r="I666" s="3"/>
      <c r="M666" s="3"/>
      <c r="U666" s="3"/>
      <c r="Y666" s="3"/>
    </row>
    <row r="667" ht="12.75" spans="1:25">
      <c r="A667" s="132"/>
      <c r="B667" s="3"/>
      <c r="C667" s="3"/>
      <c r="D667" s="3"/>
      <c r="E667" s="3"/>
      <c r="F667" s="3"/>
      <c r="G667" s="3"/>
      <c r="H667" s="3"/>
      <c r="I667" s="3"/>
      <c r="M667" s="3"/>
      <c r="U667" s="3"/>
      <c r="Y667" s="3"/>
    </row>
    <row r="668" ht="12.75" spans="1:25">
      <c r="A668" s="132"/>
      <c r="B668" s="3"/>
      <c r="C668" s="3"/>
      <c r="D668" s="3"/>
      <c r="E668" s="3"/>
      <c r="F668" s="3"/>
      <c r="G668" s="3"/>
      <c r="H668" s="3"/>
      <c r="I668" s="3"/>
      <c r="M668" s="3"/>
      <c r="U668" s="3"/>
      <c r="Y668" s="3"/>
    </row>
    <row r="669" ht="12.75" spans="1:25">
      <c r="A669" s="132"/>
      <c r="B669" s="3"/>
      <c r="C669" s="3"/>
      <c r="D669" s="3"/>
      <c r="E669" s="3"/>
      <c r="F669" s="3"/>
      <c r="G669" s="3"/>
      <c r="H669" s="3"/>
      <c r="I669" s="3"/>
      <c r="M669" s="3"/>
      <c r="U669" s="3"/>
      <c r="Y669" s="3"/>
    </row>
    <row r="670" ht="12.75" spans="1:25">
      <c r="A670" s="132"/>
      <c r="B670" s="3"/>
      <c r="C670" s="3"/>
      <c r="D670" s="3"/>
      <c r="E670" s="3"/>
      <c r="F670" s="3"/>
      <c r="G670" s="3"/>
      <c r="H670" s="3"/>
      <c r="I670" s="3"/>
      <c r="M670" s="3"/>
      <c r="U670" s="3"/>
      <c r="Y670" s="3"/>
    </row>
    <row r="671" ht="12.75" spans="1:25">
      <c r="A671" s="132"/>
      <c r="B671" s="3"/>
      <c r="C671" s="3"/>
      <c r="D671" s="3"/>
      <c r="E671" s="3"/>
      <c r="F671" s="3"/>
      <c r="G671" s="3"/>
      <c r="H671" s="3"/>
      <c r="I671" s="3"/>
      <c r="M671" s="3"/>
      <c r="U671" s="3"/>
      <c r="Y671" s="3"/>
    </row>
    <row r="672" ht="12.75" spans="1:25">
      <c r="A672" s="132"/>
      <c r="B672" s="3"/>
      <c r="C672" s="3"/>
      <c r="D672" s="3"/>
      <c r="E672" s="3"/>
      <c r="F672" s="3"/>
      <c r="G672" s="3"/>
      <c r="H672" s="3"/>
      <c r="I672" s="3"/>
      <c r="M672" s="3"/>
      <c r="U672" s="3"/>
      <c r="Y672" s="3"/>
    </row>
    <row r="673" ht="12.75" spans="1:25">
      <c r="A673" s="132"/>
      <c r="B673" s="3"/>
      <c r="C673" s="3"/>
      <c r="D673" s="3"/>
      <c r="E673" s="3"/>
      <c r="F673" s="3"/>
      <c r="G673" s="3"/>
      <c r="H673" s="3"/>
      <c r="I673" s="3"/>
      <c r="M673" s="3"/>
      <c r="U673" s="3"/>
      <c r="Y673" s="3"/>
    </row>
    <row r="674" ht="12.75" spans="1:25">
      <c r="A674" s="132"/>
      <c r="B674" s="3"/>
      <c r="C674" s="3"/>
      <c r="D674" s="3"/>
      <c r="E674" s="3"/>
      <c r="F674" s="3"/>
      <c r="G674" s="3"/>
      <c r="H674" s="3"/>
      <c r="I674" s="3"/>
      <c r="M674" s="3"/>
      <c r="U674" s="3"/>
      <c r="Y674" s="3"/>
    </row>
    <row r="675" ht="12.75" spans="1:25">
      <c r="A675" s="132"/>
      <c r="B675" s="3"/>
      <c r="C675" s="3"/>
      <c r="D675" s="3"/>
      <c r="E675" s="3"/>
      <c r="F675" s="3"/>
      <c r="G675" s="3"/>
      <c r="H675" s="3"/>
      <c r="I675" s="3"/>
      <c r="M675" s="3"/>
      <c r="U675" s="3"/>
      <c r="Y675" s="3"/>
    </row>
    <row r="676" ht="12.75" spans="1:25">
      <c r="A676" s="132"/>
      <c r="B676" s="3"/>
      <c r="C676" s="3"/>
      <c r="D676" s="3"/>
      <c r="E676" s="3"/>
      <c r="F676" s="3"/>
      <c r="G676" s="3"/>
      <c r="H676" s="3"/>
      <c r="I676" s="3"/>
      <c r="M676" s="3"/>
      <c r="U676" s="3"/>
      <c r="Y676" s="3"/>
    </row>
    <row r="677" ht="12.75" spans="1:25">
      <c r="A677" s="132"/>
      <c r="B677" s="3"/>
      <c r="C677" s="3"/>
      <c r="D677" s="3"/>
      <c r="E677" s="3"/>
      <c r="F677" s="3"/>
      <c r="G677" s="3"/>
      <c r="H677" s="3"/>
      <c r="I677" s="3"/>
      <c r="M677" s="3"/>
      <c r="U677" s="3"/>
      <c r="Y677" s="3"/>
    </row>
    <row r="678" ht="12.75" spans="1:25">
      <c r="A678" s="132"/>
      <c r="B678" s="3"/>
      <c r="C678" s="3"/>
      <c r="D678" s="3"/>
      <c r="E678" s="3"/>
      <c r="F678" s="3"/>
      <c r="G678" s="3"/>
      <c r="H678" s="3"/>
      <c r="I678" s="3"/>
      <c r="M678" s="3"/>
      <c r="U678" s="3"/>
      <c r="Y678" s="3"/>
    </row>
    <row r="679" ht="12.75" spans="1:25">
      <c r="A679" s="132"/>
      <c r="B679" s="3"/>
      <c r="C679" s="3"/>
      <c r="D679" s="3"/>
      <c r="E679" s="3"/>
      <c r="F679" s="3"/>
      <c r="G679" s="3"/>
      <c r="H679" s="3"/>
      <c r="I679" s="3"/>
      <c r="M679" s="3"/>
      <c r="U679" s="3"/>
      <c r="Y679" s="3"/>
    </row>
    <row r="680" ht="12.75" spans="1:25">
      <c r="A680" s="132"/>
      <c r="B680" s="3"/>
      <c r="C680" s="3"/>
      <c r="D680" s="3"/>
      <c r="E680" s="3"/>
      <c r="F680" s="3"/>
      <c r="G680" s="3"/>
      <c r="H680" s="3"/>
      <c r="I680" s="3"/>
      <c r="M680" s="3"/>
      <c r="U680" s="3"/>
      <c r="Y680" s="3"/>
    </row>
    <row r="681" ht="12.75" spans="1:25">
      <c r="A681" s="132"/>
      <c r="B681" s="3"/>
      <c r="C681" s="3"/>
      <c r="D681" s="3"/>
      <c r="E681" s="3"/>
      <c r="F681" s="3"/>
      <c r="G681" s="3"/>
      <c r="H681" s="3"/>
      <c r="I681" s="3"/>
      <c r="M681" s="3"/>
      <c r="U681" s="3"/>
      <c r="Y681" s="3"/>
    </row>
    <row r="682" ht="12.75" spans="1:25">
      <c r="A682" s="132"/>
      <c r="B682" s="3"/>
      <c r="C682" s="3"/>
      <c r="D682" s="3"/>
      <c r="E682" s="3"/>
      <c r="F682" s="3"/>
      <c r="G682" s="3"/>
      <c r="H682" s="3"/>
      <c r="I682" s="3"/>
      <c r="M682" s="3"/>
      <c r="U682" s="3"/>
      <c r="Y682" s="3"/>
    </row>
    <row r="683" ht="12.75" spans="1:25">
      <c r="A683" s="132"/>
      <c r="B683" s="3"/>
      <c r="C683" s="3"/>
      <c r="D683" s="3"/>
      <c r="E683" s="3"/>
      <c r="F683" s="3"/>
      <c r="G683" s="3"/>
      <c r="H683" s="3"/>
      <c r="I683" s="3"/>
      <c r="M683" s="3"/>
      <c r="U683" s="3"/>
      <c r="Y683" s="3"/>
    </row>
    <row r="684" ht="12.75" spans="1:25">
      <c r="A684" s="132"/>
      <c r="B684" s="3"/>
      <c r="C684" s="3"/>
      <c r="D684" s="3"/>
      <c r="E684" s="3"/>
      <c r="F684" s="3"/>
      <c r="G684" s="3"/>
      <c r="H684" s="3"/>
      <c r="I684" s="3"/>
      <c r="M684" s="3"/>
      <c r="U684" s="3"/>
      <c r="Y684" s="3"/>
    </row>
    <row r="685" ht="12.75" spans="1:25">
      <c r="A685" s="132"/>
      <c r="B685" s="3"/>
      <c r="C685" s="3"/>
      <c r="D685" s="3"/>
      <c r="E685" s="3"/>
      <c r="F685" s="3"/>
      <c r="G685" s="3"/>
      <c r="H685" s="3"/>
      <c r="I685" s="3"/>
      <c r="M685" s="3"/>
      <c r="U685" s="3"/>
      <c r="Y685" s="3"/>
    </row>
    <row r="686" ht="12.75" spans="1:25">
      <c r="A686" s="132"/>
      <c r="B686" s="3"/>
      <c r="C686" s="3"/>
      <c r="D686" s="3"/>
      <c r="E686" s="3"/>
      <c r="F686" s="3"/>
      <c r="G686" s="3"/>
      <c r="H686" s="3"/>
      <c r="I686" s="3"/>
      <c r="M686" s="3"/>
      <c r="U686" s="3"/>
      <c r="Y686" s="3"/>
    </row>
    <row r="687" ht="12.75" spans="1:25">
      <c r="A687" s="132"/>
      <c r="B687" s="3"/>
      <c r="C687" s="3"/>
      <c r="D687" s="3"/>
      <c r="E687" s="3"/>
      <c r="F687" s="3"/>
      <c r="G687" s="3"/>
      <c r="H687" s="3"/>
      <c r="I687" s="3"/>
      <c r="M687" s="3"/>
      <c r="U687" s="3"/>
      <c r="Y687" s="3"/>
    </row>
    <row r="688" ht="12.75" spans="1:25">
      <c r="A688" s="132"/>
      <c r="B688" s="3"/>
      <c r="C688" s="3"/>
      <c r="D688" s="3"/>
      <c r="E688" s="3"/>
      <c r="F688" s="3"/>
      <c r="G688" s="3"/>
      <c r="H688" s="3"/>
      <c r="I688" s="3"/>
      <c r="M688" s="3"/>
      <c r="U688" s="3"/>
      <c r="Y688" s="3"/>
    </row>
    <row r="689" ht="12.75" spans="1:25">
      <c r="A689" s="132"/>
      <c r="B689" s="3"/>
      <c r="C689" s="3"/>
      <c r="D689" s="3"/>
      <c r="E689" s="3"/>
      <c r="F689" s="3"/>
      <c r="G689" s="3"/>
      <c r="H689" s="3"/>
      <c r="I689" s="3"/>
      <c r="M689" s="3"/>
      <c r="U689" s="3"/>
      <c r="Y689" s="3"/>
    </row>
    <row r="690" ht="12.75" spans="1:25">
      <c r="A690" s="132"/>
      <c r="B690" s="3"/>
      <c r="C690" s="3"/>
      <c r="D690" s="3"/>
      <c r="E690" s="3"/>
      <c r="F690" s="3"/>
      <c r="G690" s="3"/>
      <c r="H690" s="3"/>
      <c r="I690" s="3"/>
      <c r="M690" s="3"/>
      <c r="U690" s="3"/>
      <c r="Y690" s="3"/>
    </row>
    <row r="691" ht="12.75" spans="1:25">
      <c r="A691" s="132"/>
      <c r="B691" s="3"/>
      <c r="C691" s="3"/>
      <c r="D691" s="3"/>
      <c r="E691" s="3"/>
      <c r="F691" s="3"/>
      <c r="G691" s="3"/>
      <c r="H691" s="3"/>
      <c r="I691" s="3"/>
      <c r="M691" s="3"/>
      <c r="U691" s="3"/>
      <c r="Y691" s="3"/>
    </row>
    <row r="692" ht="12.75" spans="1:25">
      <c r="A692" s="132"/>
      <c r="B692" s="3"/>
      <c r="C692" s="3"/>
      <c r="D692" s="3"/>
      <c r="E692" s="3"/>
      <c r="F692" s="3"/>
      <c r="G692" s="3"/>
      <c r="H692" s="3"/>
      <c r="I692" s="3"/>
      <c r="M692" s="3"/>
      <c r="U692" s="3"/>
      <c r="Y692" s="3"/>
    </row>
    <row r="693" ht="12.75" spans="1:25">
      <c r="A693" s="132"/>
      <c r="B693" s="3"/>
      <c r="C693" s="3"/>
      <c r="D693" s="3"/>
      <c r="E693" s="3"/>
      <c r="F693" s="3"/>
      <c r="G693" s="3"/>
      <c r="H693" s="3"/>
      <c r="I693" s="3"/>
      <c r="M693" s="3"/>
      <c r="U693" s="3"/>
      <c r="Y693" s="3"/>
    </row>
    <row r="694" ht="12.75" spans="1:25">
      <c r="A694" s="132"/>
      <c r="B694" s="3"/>
      <c r="C694" s="3"/>
      <c r="D694" s="3"/>
      <c r="E694" s="3"/>
      <c r="F694" s="3"/>
      <c r="G694" s="3"/>
      <c r="H694" s="3"/>
      <c r="I694" s="3"/>
      <c r="M694" s="3"/>
      <c r="U694" s="3"/>
      <c r="Y694" s="3"/>
    </row>
    <row r="695" ht="12.75" spans="1:25">
      <c r="A695" s="132"/>
      <c r="B695" s="3"/>
      <c r="C695" s="3"/>
      <c r="D695" s="3"/>
      <c r="E695" s="3"/>
      <c r="F695" s="3"/>
      <c r="G695" s="3"/>
      <c r="H695" s="3"/>
      <c r="I695" s="3"/>
      <c r="M695" s="3"/>
      <c r="U695" s="3"/>
      <c r="Y695" s="3"/>
    </row>
    <row r="696" ht="12.75" spans="1:25">
      <c r="A696" s="132"/>
      <c r="B696" s="3"/>
      <c r="C696" s="3"/>
      <c r="D696" s="3"/>
      <c r="E696" s="3"/>
      <c r="F696" s="3"/>
      <c r="G696" s="3"/>
      <c r="H696" s="3"/>
      <c r="I696" s="3"/>
      <c r="M696" s="3"/>
      <c r="U696" s="3"/>
      <c r="Y696" s="3"/>
    </row>
    <row r="697" ht="12.75" spans="1:25">
      <c r="A697" s="132"/>
      <c r="B697" s="3"/>
      <c r="C697" s="3"/>
      <c r="D697" s="3"/>
      <c r="E697" s="3"/>
      <c r="F697" s="3"/>
      <c r="G697" s="3"/>
      <c r="H697" s="3"/>
      <c r="I697" s="3"/>
      <c r="M697" s="3"/>
      <c r="U697" s="3"/>
      <c r="Y697" s="3"/>
    </row>
    <row r="698" ht="12.75" spans="1:25">
      <c r="A698" s="132"/>
      <c r="B698" s="3"/>
      <c r="C698" s="3"/>
      <c r="D698" s="3"/>
      <c r="E698" s="3"/>
      <c r="F698" s="3"/>
      <c r="G698" s="3"/>
      <c r="H698" s="3"/>
      <c r="I698" s="3"/>
      <c r="M698" s="3"/>
      <c r="U698" s="3"/>
      <c r="Y698" s="3"/>
    </row>
    <row r="699" ht="12.75" spans="1:25">
      <c r="A699" s="132"/>
      <c r="B699" s="3"/>
      <c r="C699" s="3"/>
      <c r="D699" s="3"/>
      <c r="E699" s="3"/>
      <c r="F699" s="3"/>
      <c r="G699" s="3"/>
      <c r="H699" s="3"/>
      <c r="I699" s="3"/>
      <c r="M699" s="3"/>
      <c r="U699" s="3"/>
      <c r="Y699" s="3"/>
    </row>
    <row r="700" ht="12.75" spans="1:25">
      <c r="A700" s="132"/>
      <c r="B700" s="3"/>
      <c r="C700" s="3"/>
      <c r="D700" s="3"/>
      <c r="E700" s="3"/>
      <c r="F700" s="3"/>
      <c r="G700" s="3"/>
      <c r="H700" s="3"/>
      <c r="I700" s="3"/>
      <c r="M700" s="3"/>
      <c r="U700" s="3"/>
      <c r="Y700" s="3"/>
    </row>
    <row r="701" ht="12.75" spans="1:25">
      <c r="A701" s="132"/>
      <c r="B701" s="3"/>
      <c r="C701" s="3"/>
      <c r="D701" s="3"/>
      <c r="E701" s="3"/>
      <c r="F701" s="3"/>
      <c r="G701" s="3"/>
      <c r="H701" s="3"/>
      <c r="I701" s="3"/>
      <c r="M701" s="3"/>
      <c r="U701" s="3"/>
      <c r="Y701" s="3"/>
    </row>
    <row r="702" ht="12.75" spans="1:25">
      <c r="A702" s="132"/>
      <c r="B702" s="3"/>
      <c r="C702" s="3"/>
      <c r="D702" s="3"/>
      <c r="E702" s="3"/>
      <c r="F702" s="3"/>
      <c r="G702" s="3"/>
      <c r="H702" s="3"/>
      <c r="I702" s="3"/>
      <c r="M702" s="3"/>
      <c r="U702" s="3"/>
      <c r="Y702" s="3"/>
    </row>
    <row r="703" ht="12.75" spans="1:25">
      <c r="A703" s="132"/>
      <c r="B703" s="3"/>
      <c r="C703" s="3"/>
      <c r="D703" s="3"/>
      <c r="E703" s="3"/>
      <c r="F703" s="3"/>
      <c r="G703" s="3"/>
      <c r="H703" s="3"/>
      <c r="I703" s="3"/>
      <c r="M703" s="3"/>
      <c r="U703" s="3"/>
      <c r="Y703" s="3"/>
    </row>
    <row r="704" ht="12.75" spans="1:25">
      <c r="A704" s="132"/>
      <c r="B704" s="3"/>
      <c r="C704" s="3"/>
      <c r="D704" s="3"/>
      <c r="E704" s="3"/>
      <c r="F704" s="3"/>
      <c r="G704" s="3"/>
      <c r="H704" s="3"/>
      <c r="I704" s="3"/>
      <c r="M704" s="3"/>
      <c r="U704" s="3"/>
      <c r="Y704" s="3"/>
    </row>
    <row r="705" ht="12.75" spans="1:25">
      <c r="A705" s="132"/>
      <c r="B705" s="3"/>
      <c r="C705" s="3"/>
      <c r="D705" s="3"/>
      <c r="E705" s="3"/>
      <c r="F705" s="3"/>
      <c r="G705" s="3"/>
      <c r="H705" s="3"/>
      <c r="I705" s="3"/>
      <c r="M705" s="3"/>
      <c r="U705" s="3"/>
      <c r="Y705" s="3"/>
    </row>
    <row r="706" ht="12.75" spans="1:25">
      <c r="A706" s="132"/>
      <c r="B706" s="3"/>
      <c r="C706" s="3"/>
      <c r="D706" s="3"/>
      <c r="E706" s="3"/>
      <c r="F706" s="3"/>
      <c r="G706" s="3"/>
      <c r="H706" s="3"/>
      <c r="I706" s="3"/>
      <c r="M706" s="3"/>
      <c r="U706" s="3"/>
      <c r="Y706" s="3"/>
    </row>
    <row r="707" ht="12.75" spans="1:25">
      <c r="A707" s="132"/>
      <c r="B707" s="3"/>
      <c r="C707" s="3"/>
      <c r="D707" s="3"/>
      <c r="E707" s="3"/>
      <c r="F707" s="3"/>
      <c r="G707" s="3"/>
      <c r="H707" s="3"/>
      <c r="I707" s="3"/>
      <c r="M707" s="3"/>
      <c r="U707" s="3"/>
      <c r="Y707" s="3"/>
    </row>
    <row r="708" ht="12.75" spans="1:25">
      <c r="A708" s="132"/>
      <c r="B708" s="3"/>
      <c r="C708" s="3"/>
      <c r="D708" s="3"/>
      <c r="E708" s="3"/>
      <c r="F708" s="3"/>
      <c r="G708" s="3"/>
      <c r="H708" s="3"/>
      <c r="I708" s="3"/>
      <c r="M708" s="3"/>
      <c r="U708" s="3"/>
      <c r="Y708" s="3"/>
    </row>
    <row r="709" ht="12.75" spans="1:25">
      <c r="A709" s="132"/>
      <c r="B709" s="3"/>
      <c r="C709" s="3"/>
      <c r="D709" s="3"/>
      <c r="E709" s="3"/>
      <c r="F709" s="3"/>
      <c r="G709" s="3"/>
      <c r="H709" s="3"/>
      <c r="I709" s="3"/>
      <c r="M709" s="3"/>
      <c r="U709" s="3"/>
      <c r="Y709" s="3"/>
    </row>
    <row r="710" ht="12.75" spans="1:25">
      <c r="A710" s="132"/>
      <c r="B710" s="3"/>
      <c r="C710" s="3"/>
      <c r="D710" s="3"/>
      <c r="E710" s="3"/>
      <c r="F710" s="3"/>
      <c r="G710" s="3"/>
      <c r="H710" s="3"/>
      <c r="I710" s="3"/>
      <c r="M710" s="3"/>
      <c r="U710" s="3"/>
      <c r="Y710" s="3"/>
    </row>
    <row r="711" ht="12.75" spans="1:25">
      <c r="A711" s="132"/>
      <c r="B711" s="3"/>
      <c r="C711" s="3"/>
      <c r="D711" s="3"/>
      <c r="E711" s="3"/>
      <c r="F711" s="3"/>
      <c r="G711" s="3"/>
      <c r="H711" s="3"/>
      <c r="I711" s="3"/>
      <c r="M711" s="3"/>
      <c r="U711" s="3"/>
      <c r="Y711" s="3"/>
    </row>
    <row r="712" ht="12.75" spans="1:25">
      <c r="A712" s="132"/>
      <c r="B712" s="3"/>
      <c r="C712" s="3"/>
      <c r="D712" s="3"/>
      <c r="E712" s="3"/>
      <c r="F712" s="3"/>
      <c r="G712" s="3"/>
      <c r="H712" s="3"/>
      <c r="I712" s="3"/>
      <c r="M712" s="3"/>
      <c r="U712" s="3"/>
      <c r="Y712" s="3"/>
    </row>
    <row r="713" ht="12.75" spans="1:25">
      <c r="A713" s="132"/>
      <c r="B713" s="3"/>
      <c r="C713" s="3"/>
      <c r="D713" s="3"/>
      <c r="E713" s="3"/>
      <c r="F713" s="3"/>
      <c r="G713" s="3"/>
      <c r="H713" s="3"/>
      <c r="I713" s="3"/>
      <c r="M713" s="3"/>
      <c r="U713" s="3"/>
      <c r="Y713" s="3"/>
    </row>
    <row r="714" ht="12.75" spans="1:25">
      <c r="A714" s="132"/>
      <c r="B714" s="3"/>
      <c r="C714" s="3"/>
      <c r="D714" s="3"/>
      <c r="E714" s="3"/>
      <c r="F714" s="3"/>
      <c r="G714" s="3"/>
      <c r="H714" s="3"/>
      <c r="I714" s="3"/>
      <c r="M714" s="3"/>
      <c r="U714" s="3"/>
      <c r="Y714" s="3"/>
    </row>
    <row r="715" ht="12.75" spans="1:25">
      <c r="A715" s="132"/>
      <c r="B715" s="3"/>
      <c r="C715" s="3"/>
      <c r="D715" s="3"/>
      <c r="E715" s="3"/>
      <c r="F715" s="3"/>
      <c r="G715" s="3"/>
      <c r="H715" s="3"/>
      <c r="I715" s="3"/>
      <c r="M715" s="3"/>
      <c r="U715" s="3"/>
      <c r="Y715" s="3"/>
    </row>
    <row r="716" ht="12.75" spans="1:25">
      <c r="A716" s="132"/>
      <c r="B716" s="3"/>
      <c r="C716" s="3"/>
      <c r="D716" s="3"/>
      <c r="E716" s="3"/>
      <c r="F716" s="3"/>
      <c r="G716" s="3"/>
      <c r="H716" s="3"/>
      <c r="I716" s="3"/>
      <c r="M716" s="3"/>
      <c r="U716" s="3"/>
      <c r="Y716" s="3"/>
    </row>
    <row r="717" ht="12.75" spans="1:25">
      <c r="A717" s="132"/>
      <c r="B717" s="3"/>
      <c r="C717" s="3"/>
      <c r="D717" s="3"/>
      <c r="E717" s="3"/>
      <c r="F717" s="3"/>
      <c r="G717" s="3"/>
      <c r="H717" s="3"/>
      <c r="I717" s="3"/>
      <c r="M717" s="3"/>
      <c r="U717" s="3"/>
      <c r="Y717" s="3"/>
    </row>
    <row r="718" ht="12.75" spans="1:25">
      <c r="A718" s="132"/>
      <c r="B718" s="3"/>
      <c r="C718" s="3"/>
      <c r="D718" s="3"/>
      <c r="E718" s="3"/>
      <c r="F718" s="3"/>
      <c r="G718" s="3"/>
      <c r="H718" s="3"/>
      <c r="I718" s="3"/>
      <c r="M718" s="3"/>
      <c r="U718" s="3"/>
      <c r="Y718" s="3"/>
    </row>
    <row r="719" ht="12.75" spans="1:25">
      <c r="A719" s="132"/>
      <c r="B719" s="3"/>
      <c r="C719" s="3"/>
      <c r="D719" s="3"/>
      <c r="E719" s="3"/>
      <c r="F719" s="3"/>
      <c r="G719" s="3"/>
      <c r="H719" s="3"/>
      <c r="I719" s="3"/>
      <c r="M719" s="3"/>
      <c r="U719" s="3"/>
      <c r="Y719" s="3"/>
    </row>
    <row r="720" ht="12.75" spans="1:25">
      <c r="A720" s="132"/>
      <c r="B720" s="3"/>
      <c r="C720" s="3"/>
      <c r="D720" s="3"/>
      <c r="E720" s="3"/>
      <c r="F720" s="3"/>
      <c r="G720" s="3"/>
      <c r="H720" s="3"/>
      <c r="I720" s="3"/>
      <c r="M720" s="3"/>
      <c r="U720" s="3"/>
      <c r="Y720" s="3"/>
    </row>
    <row r="721" ht="12.75" spans="1:25">
      <c r="A721" s="132"/>
      <c r="B721" s="3"/>
      <c r="C721" s="3"/>
      <c r="D721" s="3"/>
      <c r="E721" s="3"/>
      <c r="F721" s="3"/>
      <c r="G721" s="3"/>
      <c r="H721" s="3"/>
      <c r="I721" s="3"/>
      <c r="M721" s="3"/>
      <c r="U721" s="3"/>
      <c r="Y721" s="3"/>
    </row>
    <row r="722" ht="12.75" spans="1:25">
      <c r="A722" s="132"/>
      <c r="B722" s="3"/>
      <c r="C722" s="3"/>
      <c r="D722" s="3"/>
      <c r="E722" s="3"/>
      <c r="F722" s="3"/>
      <c r="G722" s="3"/>
      <c r="H722" s="3"/>
      <c r="I722" s="3"/>
      <c r="M722" s="3"/>
      <c r="U722" s="3"/>
      <c r="Y722" s="3"/>
    </row>
    <row r="723" ht="12.75" spans="1:25">
      <c r="A723" s="132"/>
      <c r="B723" s="3"/>
      <c r="C723" s="3"/>
      <c r="D723" s="3"/>
      <c r="E723" s="3"/>
      <c r="F723" s="3"/>
      <c r="G723" s="3"/>
      <c r="H723" s="3"/>
      <c r="I723" s="3"/>
      <c r="M723" s="3"/>
      <c r="U723" s="3"/>
      <c r="Y723" s="3"/>
    </row>
    <row r="724" ht="12.75" spans="1:25">
      <c r="A724" s="132"/>
      <c r="B724" s="3"/>
      <c r="C724" s="3"/>
      <c r="D724" s="3"/>
      <c r="E724" s="3"/>
      <c r="F724" s="3"/>
      <c r="G724" s="3"/>
      <c r="H724" s="3"/>
      <c r="I724" s="3"/>
      <c r="M724" s="3"/>
      <c r="U724" s="3"/>
      <c r="Y724" s="3"/>
    </row>
    <row r="725" ht="12.75" spans="1:25">
      <c r="A725" s="132"/>
      <c r="B725" s="3"/>
      <c r="C725" s="3"/>
      <c r="D725" s="3"/>
      <c r="E725" s="3"/>
      <c r="F725" s="3"/>
      <c r="G725" s="3"/>
      <c r="H725" s="3"/>
      <c r="I725" s="3"/>
      <c r="M725" s="3"/>
      <c r="U725" s="3"/>
      <c r="Y725" s="3"/>
    </row>
    <row r="726" ht="12.75" spans="1:25">
      <c r="A726" s="132"/>
      <c r="B726" s="3"/>
      <c r="C726" s="3"/>
      <c r="D726" s="3"/>
      <c r="E726" s="3"/>
      <c r="F726" s="3"/>
      <c r="G726" s="3"/>
      <c r="H726" s="3"/>
      <c r="I726" s="3"/>
      <c r="M726" s="3"/>
      <c r="U726" s="3"/>
      <c r="Y726" s="3"/>
    </row>
    <row r="727" ht="12.75" spans="1:25">
      <c r="A727" s="132"/>
      <c r="B727" s="3"/>
      <c r="C727" s="3"/>
      <c r="D727" s="3"/>
      <c r="E727" s="3"/>
      <c r="F727" s="3"/>
      <c r="G727" s="3"/>
      <c r="H727" s="3"/>
      <c r="I727" s="3"/>
      <c r="M727" s="3"/>
      <c r="U727" s="3"/>
      <c r="Y727" s="3"/>
    </row>
    <row r="728" ht="12.75" spans="1:25">
      <c r="A728" s="132"/>
      <c r="B728" s="3"/>
      <c r="C728" s="3"/>
      <c r="D728" s="3"/>
      <c r="E728" s="3"/>
      <c r="F728" s="3"/>
      <c r="G728" s="3"/>
      <c r="H728" s="3"/>
      <c r="I728" s="3"/>
      <c r="M728" s="3"/>
      <c r="U728" s="3"/>
      <c r="Y728" s="3"/>
    </row>
    <row r="729" ht="12.75" spans="1:25">
      <c r="A729" s="132"/>
      <c r="B729" s="3"/>
      <c r="C729" s="3"/>
      <c r="D729" s="3"/>
      <c r="E729" s="3"/>
      <c r="F729" s="3"/>
      <c r="G729" s="3"/>
      <c r="H729" s="3"/>
      <c r="I729" s="3"/>
      <c r="M729" s="3"/>
      <c r="U729" s="3"/>
      <c r="Y729" s="3"/>
    </row>
    <row r="730" ht="12.75" spans="1:25">
      <c r="A730" s="132"/>
      <c r="B730" s="3"/>
      <c r="C730" s="3"/>
      <c r="D730" s="3"/>
      <c r="E730" s="3"/>
      <c r="F730" s="3"/>
      <c r="G730" s="3"/>
      <c r="H730" s="3"/>
      <c r="I730" s="3"/>
      <c r="M730" s="3"/>
      <c r="U730" s="3"/>
      <c r="Y730" s="3"/>
    </row>
    <row r="731" ht="12.75" spans="1:25">
      <c r="A731" s="132"/>
      <c r="B731" s="3"/>
      <c r="C731" s="3"/>
      <c r="D731" s="3"/>
      <c r="E731" s="3"/>
      <c r="F731" s="3"/>
      <c r="G731" s="3"/>
      <c r="H731" s="3"/>
      <c r="I731" s="3"/>
      <c r="M731" s="3"/>
      <c r="U731" s="3"/>
      <c r="Y731" s="3"/>
    </row>
    <row r="732" ht="12.75" spans="1:25">
      <c r="A732" s="132"/>
      <c r="B732" s="3"/>
      <c r="C732" s="3"/>
      <c r="D732" s="3"/>
      <c r="E732" s="3"/>
      <c r="F732" s="3"/>
      <c r="G732" s="3"/>
      <c r="H732" s="3"/>
      <c r="I732" s="3"/>
      <c r="M732" s="3"/>
      <c r="U732" s="3"/>
      <c r="Y732" s="3"/>
    </row>
    <row r="733" ht="12.75" spans="1:25">
      <c r="A733" s="132"/>
      <c r="B733" s="3"/>
      <c r="C733" s="3"/>
      <c r="D733" s="3"/>
      <c r="E733" s="3"/>
      <c r="F733" s="3"/>
      <c r="G733" s="3"/>
      <c r="H733" s="3"/>
      <c r="I733" s="3"/>
      <c r="M733" s="3"/>
      <c r="U733" s="3"/>
      <c r="Y733" s="3"/>
    </row>
    <row r="734" ht="12.75" spans="1:25">
      <c r="A734" s="132"/>
      <c r="B734" s="3"/>
      <c r="C734" s="3"/>
      <c r="D734" s="3"/>
      <c r="E734" s="3"/>
      <c r="F734" s="3"/>
      <c r="G734" s="3"/>
      <c r="H734" s="3"/>
      <c r="I734" s="3"/>
      <c r="M734" s="3"/>
      <c r="U734" s="3"/>
      <c r="Y734" s="3"/>
    </row>
    <row r="735" ht="12.75" spans="1:25">
      <c r="A735" s="132"/>
      <c r="B735" s="3"/>
      <c r="C735" s="3"/>
      <c r="D735" s="3"/>
      <c r="E735" s="3"/>
      <c r="F735" s="3"/>
      <c r="G735" s="3"/>
      <c r="H735" s="3"/>
      <c r="I735" s="3"/>
      <c r="M735" s="3"/>
      <c r="U735" s="3"/>
      <c r="Y735" s="3"/>
    </row>
    <row r="736" ht="12.75" spans="1:25">
      <c r="A736" s="132"/>
      <c r="B736" s="3"/>
      <c r="C736" s="3"/>
      <c r="D736" s="3"/>
      <c r="E736" s="3"/>
      <c r="F736" s="3"/>
      <c r="G736" s="3"/>
      <c r="H736" s="3"/>
      <c r="I736" s="3"/>
      <c r="M736" s="3"/>
      <c r="U736" s="3"/>
      <c r="Y736" s="3"/>
    </row>
    <row r="737" ht="12.75" spans="1:25">
      <c r="A737" s="132"/>
      <c r="B737" s="3"/>
      <c r="C737" s="3"/>
      <c r="D737" s="3"/>
      <c r="E737" s="3"/>
      <c r="F737" s="3"/>
      <c r="G737" s="3"/>
      <c r="H737" s="3"/>
      <c r="I737" s="3"/>
      <c r="M737" s="3"/>
      <c r="U737" s="3"/>
      <c r="Y737" s="3"/>
    </row>
    <row r="738" ht="12.75" spans="1:25">
      <c r="A738" s="132"/>
      <c r="B738" s="3"/>
      <c r="C738" s="3"/>
      <c r="D738" s="3"/>
      <c r="E738" s="3"/>
      <c r="F738" s="3"/>
      <c r="G738" s="3"/>
      <c r="H738" s="3"/>
      <c r="I738" s="3"/>
      <c r="M738" s="3"/>
      <c r="U738" s="3"/>
      <c r="Y738" s="3"/>
    </row>
    <row r="739" ht="12.75" spans="1:25">
      <c r="A739" s="132"/>
      <c r="B739" s="3"/>
      <c r="C739" s="3"/>
      <c r="D739" s="3"/>
      <c r="E739" s="3"/>
      <c r="F739" s="3"/>
      <c r="G739" s="3"/>
      <c r="H739" s="3"/>
      <c r="I739" s="3"/>
      <c r="M739" s="3"/>
      <c r="U739" s="3"/>
      <c r="Y739" s="3"/>
    </row>
    <row r="740" ht="12.75" spans="1:25">
      <c r="A740" s="132"/>
      <c r="B740" s="3"/>
      <c r="C740" s="3"/>
      <c r="D740" s="3"/>
      <c r="E740" s="3"/>
      <c r="F740" s="3"/>
      <c r="G740" s="3"/>
      <c r="H740" s="3"/>
      <c r="I740" s="3"/>
      <c r="M740" s="3"/>
      <c r="U740" s="3"/>
      <c r="Y740" s="3"/>
    </row>
    <row r="741" ht="12.75" spans="1:25">
      <c r="A741" s="132"/>
      <c r="B741" s="3"/>
      <c r="C741" s="3"/>
      <c r="D741" s="3"/>
      <c r="E741" s="3"/>
      <c r="F741" s="3"/>
      <c r="G741" s="3"/>
      <c r="H741" s="3"/>
      <c r="I741" s="3"/>
      <c r="M741" s="3"/>
      <c r="U741" s="3"/>
      <c r="Y741" s="3"/>
    </row>
    <row r="742" ht="12.75" spans="1:25">
      <c r="A742" s="132"/>
      <c r="B742" s="3"/>
      <c r="C742" s="3"/>
      <c r="D742" s="3"/>
      <c r="E742" s="3"/>
      <c r="F742" s="3"/>
      <c r="G742" s="3"/>
      <c r="H742" s="3"/>
      <c r="I742" s="3"/>
      <c r="M742" s="3"/>
      <c r="U742" s="3"/>
      <c r="Y742" s="3"/>
    </row>
    <row r="743" ht="12.75" spans="1:25">
      <c r="A743" s="132"/>
      <c r="B743" s="3"/>
      <c r="C743" s="3"/>
      <c r="D743" s="3"/>
      <c r="E743" s="3"/>
      <c r="F743" s="3"/>
      <c r="G743" s="3"/>
      <c r="H743" s="3"/>
      <c r="I743" s="3"/>
      <c r="M743" s="3"/>
      <c r="U743" s="3"/>
      <c r="Y743" s="3"/>
    </row>
    <row r="744" ht="12.75" spans="1:25">
      <c r="A744" s="132"/>
      <c r="B744" s="3"/>
      <c r="C744" s="3"/>
      <c r="D744" s="3"/>
      <c r="E744" s="3"/>
      <c r="F744" s="3"/>
      <c r="G744" s="3"/>
      <c r="H744" s="3"/>
      <c r="I744" s="3"/>
      <c r="M744" s="3"/>
      <c r="U744" s="3"/>
      <c r="Y744" s="3"/>
    </row>
    <row r="745" ht="12.75" spans="1:25">
      <c r="A745" s="132"/>
      <c r="B745" s="3"/>
      <c r="C745" s="3"/>
      <c r="D745" s="3"/>
      <c r="E745" s="3"/>
      <c r="F745" s="3"/>
      <c r="G745" s="3"/>
      <c r="H745" s="3"/>
      <c r="I745" s="3"/>
      <c r="M745" s="3"/>
      <c r="U745" s="3"/>
      <c r="Y745" s="3"/>
    </row>
    <row r="746" ht="12.75" spans="1:25">
      <c r="A746" s="132"/>
      <c r="B746" s="3"/>
      <c r="C746" s="3"/>
      <c r="D746" s="3"/>
      <c r="E746" s="3"/>
      <c r="F746" s="3"/>
      <c r="G746" s="3"/>
      <c r="H746" s="3"/>
      <c r="I746" s="3"/>
      <c r="M746" s="3"/>
      <c r="U746" s="3"/>
      <c r="Y746" s="3"/>
    </row>
    <row r="747" ht="12.75" spans="1:25">
      <c r="A747" s="132"/>
      <c r="B747" s="3"/>
      <c r="C747" s="3"/>
      <c r="D747" s="3"/>
      <c r="E747" s="3"/>
      <c r="F747" s="3"/>
      <c r="G747" s="3"/>
      <c r="H747" s="3"/>
      <c r="I747" s="3"/>
      <c r="M747" s="3"/>
      <c r="U747" s="3"/>
      <c r="Y747" s="3"/>
    </row>
    <row r="748" ht="12.75" spans="1:25">
      <c r="A748" s="132"/>
      <c r="B748" s="3"/>
      <c r="C748" s="3"/>
      <c r="D748" s="3"/>
      <c r="E748" s="3"/>
      <c r="F748" s="3"/>
      <c r="G748" s="3"/>
      <c r="H748" s="3"/>
      <c r="I748" s="3"/>
      <c r="M748" s="3"/>
      <c r="U748" s="3"/>
      <c r="Y748" s="3"/>
    </row>
    <row r="749" ht="12.75" spans="1:25">
      <c r="A749" s="132"/>
      <c r="B749" s="3"/>
      <c r="C749" s="3"/>
      <c r="D749" s="3"/>
      <c r="E749" s="3"/>
      <c r="F749" s="3"/>
      <c r="G749" s="3"/>
      <c r="H749" s="3"/>
      <c r="I749" s="3"/>
      <c r="M749" s="3"/>
      <c r="U749" s="3"/>
      <c r="Y749" s="3"/>
    </row>
    <row r="750" ht="12.75" spans="1:25">
      <c r="A750" s="132"/>
      <c r="B750" s="3"/>
      <c r="C750" s="3"/>
      <c r="D750" s="3"/>
      <c r="E750" s="3"/>
      <c r="F750" s="3"/>
      <c r="G750" s="3"/>
      <c r="H750" s="3"/>
      <c r="I750" s="3"/>
      <c r="M750" s="3"/>
      <c r="U750" s="3"/>
      <c r="Y750" s="3"/>
    </row>
    <row r="751" ht="12.75" spans="1:25">
      <c r="A751" s="132"/>
      <c r="B751" s="3"/>
      <c r="C751" s="3"/>
      <c r="D751" s="3"/>
      <c r="E751" s="3"/>
      <c r="F751" s="3"/>
      <c r="G751" s="3"/>
      <c r="H751" s="3"/>
      <c r="I751" s="3"/>
      <c r="M751" s="3"/>
      <c r="U751" s="3"/>
      <c r="Y751" s="3"/>
    </row>
    <row r="752" ht="12.75" spans="1:25">
      <c r="A752" s="132"/>
      <c r="B752" s="3"/>
      <c r="C752" s="3"/>
      <c r="D752" s="3"/>
      <c r="E752" s="3"/>
      <c r="F752" s="3"/>
      <c r="G752" s="3"/>
      <c r="H752" s="3"/>
      <c r="I752" s="3"/>
      <c r="M752" s="3"/>
      <c r="U752" s="3"/>
      <c r="Y752" s="3"/>
    </row>
    <row r="753" ht="12.75" spans="1:25">
      <c r="A753" s="132"/>
      <c r="B753" s="3"/>
      <c r="C753" s="3"/>
      <c r="D753" s="3"/>
      <c r="E753" s="3"/>
      <c r="F753" s="3"/>
      <c r="G753" s="3"/>
      <c r="H753" s="3"/>
      <c r="I753" s="3"/>
      <c r="M753" s="3"/>
      <c r="U753" s="3"/>
      <c r="Y753" s="3"/>
    </row>
    <row r="754" ht="12.75" spans="1:25">
      <c r="A754" s="132"/>
      <c r="B754" s="3"/>
      <c r="C754" s="3"/>
      <c r="D754" s="3"/>
      <c r="E754" s="3"/>
      <c r="F754" s="3"/>
      <c r="G754" s="3"/>
      <c r="H754" s="3"/>
      <c r="I754" s="3"/>
      <c r="M754" s="3"/>
      <c r="U754" s="3"/>
      <c r="Y754" s="3"/>
    </row>
    <row r="755" ht="12.75" spans="1:25">
      <c r="A755" s="132"/>
      <c r="B755" s="3"/>
      <c r="C755" s="3"/>
      <c r="D755" s="3"/>
      <c r="E755" s="3"/>
      <c r="F755" s="3"/>
      <c r="G755" s="3"/>
      <c r="H755" s="3"/>
      <c r="I755" s="3"/>
      <c r="M755" s="3"/>
      <c r="U755" s="3"/>
      <c r="Y755" s="3"/>
    </row>
    <row r="756" ht="12.75" spans="1:25">
      <c r="A756" s="132"/>
      <c r="B756" s="3"/>
      <c r="C756" s="3"/>
      <c r="D756" s="3"/>
      <c r="E756" s="3"/>
      <c r="F756" s="3"/>
      <c r="G756" s="3"/>
      <c r="H756" s="3"/>
      <c r="I756" s="3"/>
      <c r="M756" s="3"/>
      <c r="U756" s="3"/>
      <c r="Y756" s="3"/>
    </row>
    <row r="757" ht="12.75" spans="1:25">
      <c r="A757" s="132"/>
      <c r="B757" s="3"/>
      <c r="C757" s="3"/>
      <c r="D757" s="3"/>
      <c r="E757" s="3"/>
      <c r="F757" s="3"/>
      <c r="G757" s="3"/>
      <c r="H757" s="3"/>
      <c r="I757" s="3"/>
      <c r="M757" s="3"/>
      <c r="U757" s="3"/>
      <c r="Y757" s="3"/>
    </row>
    <row r="758" ht="12.75" spans="1:25">
      <c r="A758" s="132"/>
      <c r="B758" s="3"/>
      <c r="C758" s="3"/>
      <c r="D758" s="3"/>
      <c r="E758" s="3"/>
      <c r="F758" s="3"/>
      <c r="G758" s="3"/>
      <c r="H758" s="3"/>
      <c r="I758" s="3"/>
      <c r="M758" s="3"/>
      <c r="U758" s="3"/>
      <c r="Y758" s="3"/>
    </row>
    <row r="759" ht="12.75" spans="1:25">
      <c r="A759" s="132"/>
      <c r="B759" s="3"/>
      <c r="C759" s="3"/>
      <c r="D759" s="3"/>
      <c r="E759" s="3"/>
      <c r="F759" s="3"/>
      <c r="G759" s="3"/>
      <c r="H759" s="3"/>
      <c r="I759" s="3"/>
      <c r="M759" s="3"/>
      <c r="U759" s="3"/>
      <c r="Y759" s="3"/>
    </row>
    <row r="760" ht="12.75" spans="1:25">
      <c r="A760" s="132"/>
      <c r="B760" s="3"/>
      <c r="C760" s="3"/>
      <c r="D760" s="3"/>
      <c r="E760" s="3"/>
      <c r="F760" s="3"/>
      <c r="G760" s="3"/>
      <c r="H760" s="3"/>
      <c r="I760" s="3"/>
      <c r="M760" s="3"/>
      <c r="U760" s="3"/>
      <c r="Y760" s="3"/>
    </row>
    <row r="761" ht="12.75" spans="1:25">
      <c r="A761" s="132"/>
      <c r="B761" s="3"/>
      <c r="C761" s="3"/>
      <c r="D761" s="3"/>
      <c r="E761" s="3"/>
      <c r="F761" s="3"/>
      <c r="G761" s="3"/>
      <c r="H761" s="3"/>
      <c r="I761" s="3"/>
      <c r="M761" s="3"/>
      <c r="U761" s="3"/>
      <c r="Y761" s="3"/>
    </row>
    <row r="762" ht="12.75" spans="1:25">
      <c r="A762" s="132"/>
      <c r="B762" s="3"/>
      <c r="C762" s="3"/>
      <c r="D762" s="3"/>
      <c r="E762" s="3"/>
      <c r="F762" s="3"/>
      <c r="G762" s="3"/>
      <c r="H762" s="3"/>
      <c r="I762" s="3"/>
      <c r="M762" s="3"/>
      <c r="U762" s="3"/>
      <c r="Y762" s="3"/>
    </row>
    <row r="763" ht="12.75" spans="1:25">
      <c r="A763" s="132"/>
      <c r="B763" s="3"/>
      <c r="C763" s="3"/>
      <c r="D763" s="3"/>
      <c r="E763" s="3"/>
      <c r="F763" s="3"/>
      <c r="G763" s="3"/>
      <c r="H763" s="3"/>
      <c r="I763" s="3"/>
      <c r="M763" s="3"/>
      <c r="U763" s="3"/>
      <c r="Y763" s="3"/>
    </row>
    <row r="764" ht="12.75" spans="1:25">
      <c r="A764" s="132"/>
      <c r="B764" s="3"/>
      <c r="C764" s="3"/>
      <c r="D764" s="3"/>
      <c r="E764" s="3"/>
      <c r="F764" s="3"/>
      <c r="G764" s="3"/>
      <c r="H764" s="3"/>
      <c r="I764" s="3"/>
      <c r="M764" s="3"/>
      <c r="U764" s="3"/>
      <c r="Y764" s="3"/>
    </row>
    <row r="765" ht="12.75" spans="1:25">
      <c r="A765" s="132"/>
      <c r="B765" s="3"/>
      <c r="C765" s="3"/>
      <c r="D765" s="3"/>
      <c r="E765" s="3"/>
      <c r="F765" s="3"/>
      <c r="G765" s="3"/>
      <c r="H765" s="3"/>
      <c r="I765" s="3"/>
      <c r="M765" s="3"/>
      <c r="U765" s="3"/>
      <c r="Y765" s="3"/>
    </row>
    <row r="766" ht="12.75" spans="1:25">
      <c r="A766" s="132"/>
      <c r="B766" s="3"/>
      <c r="C766" s="3"/>
      <c r="D766" s="3"/>
      <c r="E766" s="3"/>
      <c r="F766" s="3"/>
      <c r="G766" s="3"/>
      <c r="H766" s="3"/>
      <c r="I766" s="3"/>
      <c r="M766" s="3"/>
      <c r="U766" s="3"/>
      <c r="Y766" s="3"/>
    </row>
    <row r="767" ht="12.75" spans="1:25">
      <c r="A767" s="132"/>
      <c r="B767" s="3"/>
      <c r="C767" s="3"/>
      <c r="D767" s="3"/>
      <c r="E767" s="3"/>
      <c r="F767" s="3"/>
      <c r="G767" s="3"/>
      <c r="H767" s="3"/>
      <c r="I767" s="3"/>
      <c r="M767" s="3"/>
      <c r="U767" s="3"/>
      <c r="Y767" s="3"/>
    </row>
    <row r="768" ht="12.75" spans="1:25">
      <c r="A768" s="132"/>
      <c r="B768" s="3"/>
      <c r="C768" s="3"/>
      <c r="D768" s="3"/>
      <c r="E768" s="3"/>
      <c r="F768" s="3"/>
      <c r="G768" s="3"/>
      <c r="H768" s="3"/>
      <c r="I768" s="3"/>
      <c r="M768" s="3"/>
      <c r="U768" s="3"/>
      <c r="Y768" s="3"/>
    </row>
    <row r="769" ht="12.75" spans="1:25">
      <c r="A769" s="132"/>
      <c r="B769" s="3"/>
      <c r="C769" s="3"/>
      <c r="D769" s="3"/>
      <c r="E769" s="3"/>
      <c r="F769" s="3"/>
      <c r="G769" s="3"/>
      <c r="H769" s="3"/>
      <c r="I769" s="3"/>
      <c r="M769" s="3"/>
      <c r="U769" s="3"/>
      <c r="Y769" s="3"/>
    </row>
    <row r="770" ht="12.75" spans="1:25">
      <c r="A770" s="132"/>
      <c r="B770" s="3"/>
      <c r="C770" s="3"/>
      <c r="D770" s="3"/>
      <c r="E770" s="3"/>
      <c r="F770" s="3"/>
      <c r="G770" s="3"/>
      <c r="H770" s="3"/>
      <c r="I770" s="3"/>
      <c r="M770" s="3"/>
      <c r="U770" s="3"/>
      <c r="Y770" s="3"/>
    </row>
    <row r="771" ht="12.75" spans="1:25">
      <c r="A771" s="132"/>
      <c r="B771" s="3"/>
      <c r="C771" s="3"/>
      <c r="D771" s="3"/>
      <c r="E771" s="3"/>
      <c r="F771" s="3"/>
      <c r="G771" s="3"/>
      <c r="H771" s="3"/>
      <c r="I771" s="3"/>
      <c r="M771" s="3"/>
      <c r="U771" s="3"/>
      <c r="Y771" s="3"/>
    </row>
    <row r="772" ht="12.75" spans="1:25">
      <c r="A772" s="132"/>
      <c r="B772" s="3"/>
      <c r="C772" s="3"/>
      <c r="D772" s="3"/>
      <c r="E772" s="3"/>
      <c r="F772" s="3"/>
      <c r="G772" s="3"/>
      <c r="H772" s="3"/>
      <c r="I772" s="3"/>
      <c r="M772" s="3"/>
      <c r="U772" s="3"/>
      <c r="Y772" s="3"/>
    </row>
    <row r="773" ht="12.75" spans="1:25">
      <c r="A773" s="132"/>
      <c r="B773" s="3"/>
      <c r="C773" s="3"/>
      <c r="D773" s="3"/>
      <c r="E773" s="3"/>
      <c r="F773" s="3"/>
      <c r="G773" s="3"/>
      <c r="H773" s="3"/>
      <c r="I773" s="3"/>
      <c r="M773" s="3"/>
      <c r="U773" s="3"/>
      <c r="Y773" s="3"/>
    </row>
    <row r="774" ht="12.75" spans="1:25">
      <c r="A774" s="132"/>
      <c r="B774" s="3"/>
      <c r="C774" s="3"/>
      <c r="D774" s="3"/>
      <c r="E774" s="3"/>
      <c r="F774" s="3"/>
      <c r="G774" s="3"/>
      <c r="H774" s="3"/>
      <c r="I774" s="3"/>
      <c r="M774" s="3"/>
      <c r="U774" s="3"/>
      <c r="Y774" s="3"/>
    </row>
    <row r="775" ht="12.75" spans="1:25">
      <c r="A775" s="132"/>
      <c r="B775" s="3"/>
      <c r="C775" s="3"/>
      <c r="D775" s="3"/>
      <c r="E775" s="3"/>
      <c r="F775" s="3"/>
      <c r="G775" s="3"/>
      <c r="H775" s="3"/>
      <c r="I775" s="3"/>
      <c r="M775" s="3"/>
      <c r="U775" s="3"/>
      <c r="Y775" s="3"/>
    </row>
    <row r="776" ht="12.75" spans="1:25">
      <c r="A776" s="132"/>
      <c r="B776" s="3"/>
      <c r="C776" s="3"/>
      <c r="D776" s="3"/>
      <c r="E776" s="3"/>
      <c r="F776" s="3"/>
      <c r="G776" s="3"/>
      <c r="H776" s="3"/>
      <c r="I776" s="3"/>
      <c r="M776" s="3"/>
      <c r="U776" s="3"/>
      <c r="Y776" s="3"/>
    </row>
    <row r="777" ht="12.75" spans="1:25">
      <c r="A777" s="132"/>
      <c r="B777" s="3"/>
      <c r="C777" s="3"/>
      <c r="D777" s="3"/>
      <c r="E777" s="3"/>
      <c r="F777" s="3"/>
      <c r="G777" s="3"/>
      <c r="H777" s="3"/>
      <c r="I777" s="3"/>
      <c r="M777" s="3"/>
      <c r="U777" s="3"/>
      <c r="Y777" s="3"/>
    </row>
    <row r="778" ht="12.75" spans="1:25">
      <c r="A778" s="132"/>
      <c r="B778" s="3"/>
      <c r="C778" s="3"/>
      <c r="D778" s="3"/>
      <c r="E778" s="3"/>
      <c r="F778" s="3"/>
      <c r="G778" s="3"/>
      <c r="H778" s="3"/>
      <c r="I778" s="3"/>
      <c r="M778" s="3"/>
      <c r="U778" s="3"/>
      <c r="Y778" s="3"/>
    </row>
    <row r="779" ht="12.75" spans="1:25">
      <c r="A779" s="132"/>
      <c r="B779" s="3"/>
      <c r="C779" s="3"/>
      <c r="D779" s="3"/>
      <c r="E779" s="3"/>
      <c r="F779" s="3"/>
      <c r="G779" s="3"/>
      <c r="H779" s="3"/>
      <c r="I779" s="3"/>
      <c r="M779" s="3"/>
      <c r="U779" s="3"/>
      <c r="Y779" s="3"/>
    </row>
    <row r="780" ht="12.75" spans="1:25">
      <c r="A780" s="132"/>
      <c r="B780" s="3"/>
      <c r="C780" s="3"/>
      <c r="D780" s="3"/>
      <c r="E780" s="3"/>
      <c r="F780" s="3"/>
      <c r="G780" s="3"/>
      <c r="H780" s="3"/>
      <c r="I780" s="3"/>
      <c r="M780" s="3"/>
      <c r="U780" s="3"/>
      <c r="Y780" s="3"/>
    </row>
    <row r="781" ht="12.75" spans="1:25">
      <c r="A781" s="132"/>
      <c r="B781" s="3"/>
      <c r="C781" s="3"/>
      <c r="D781" s="3"/>
      <c r="E781" s="3"/>
      <c r="F781" s="3"/>
      <c r="G781" s="3"/>
      <c r="H781" s="3"/>
      <c r="I781" s="3"/>
      <c r="M781" s="3"/>
      <c r="U781" s="3"/>
      <c r="Y781" s="3"/>
    </row>
    <row r="782" ht="12.75" spans="1:25">
      <c r="A782" s="132"/>
      <c r="B782" s="3"/>
      <c r="C782" s="3"/>
      <c r="D782" s="3"/>
      <c r="E782" s="3"/>
      <c r="F782" s="3"/>
      <c r="G782" s="3"/>
      <c r="H782" s="3"/>
      <c r="I782" s="3"/>
      <c r="M782" s="3"/>
      <c r="U782" s="3"/>
      <c r="Y782" s="3"/>
    </row>
    <row r="783" ht="12.75" spans="1:25">
      <c r="A783" s="132"/>
      <c r="B783" s="3"/>
      <c r="C783" s="3"/>
      <c r="D783" s="3"/>
      <c r="E783" s="3"/>
      <c r="F783" s="3"/>
      <c r="G783" s="3"/>
      <c r="H783" s="3"/>
      <c r="I783" s="3"/>
      <c r="M783" s="3"/>
      <c r="U783" s="3"/>
      <c r="Y783" s="3"/>
    </row>
    <row r="784" ht="12.75" spans="1:25">
      <c r="A784" s="132"/>
      <c r="B784" s="3"/>
      <c r="C784" s="3"/>
      <c r="D784" s="3"/>
      <c r="E784" s="3"/>
      <c r="F784" s="3"/>
      <c r="G784" s="3"/>
      <c r="H784" s="3"/>
      <c r="I784" s="3"/>
      <c r="M784" s="3"/>
      <c r="U784" s="3"/>
      <c r="Y784" s="3"/>
    </row>
    <row r="785" ht="12.75" spans="1:25">
      <c r="A785" s="132"/>
      <c r="B785" s="3"/>
      <c r="C785" s="3"/>
      <c r="D785" s="3"/>
      <c r="E785" s="3"/>
      <c r="F785" s="3"/>
      <c r="G785" s="3"/>
      <c r="H785" s="3"/>
      <c r="I785" s="3"/>
      <c r="M785" s="3"/>
      <c r="U785" s="3"/>
      <c r="Y785" s="3"/>
    </row>
    <row r="786" ht="12.75" spans="1:25">
      <c r="A786" s="132"/>
      <c r="B786" s="3"/>
      <c r="C786" s="3"/>
      <c r="D786" s="3"/>
      <c r="E786" s="3"/>
      <c r="F786" s="3"/>
      <c r="G786" s="3"/>
      <c r="H786" s="3"/>
      <c r="I786" s="3"/>
      <c r="M786" s="3"/>
      <c r="U786" s="3"/>
      <c r="Y786" s="3"/>
    </row>
    <row r="787" ht="12.75" spans="1:25">
      <c r="A787" s="132"/>
      <c r="B787" s="3"/>
      <c r="C787" s="3"/>
      <c r="D787" s="3"/>
      <c r="E787" s="3"/>
      <c r="F787" s="3"/>
      <c r="G787" s="3"/>
      <c r="H787" s="3"/>
      <c r="I787" s="3"/>
      <c r="M787" s="3"/>
      <c r="U787" s="3"/>
      <c r="Y787" s="3"/>
    </row>
    <row r="788" ht="12.75" spans="1:25">
      <c r="A788" s="132"/>
      <c r="B788" s="3"/>
      <c r="C788" s="3"/>
      <c r="D788" s="3"/>
      <c r="E788" s="3"/>
      <c r="F788" s="3"/>
      <c r="G788" s="3"/>
      <c r="H788" s="3"/>
      <c r="I788" s="3"/>
      <c r="M788" s="3"/>
      <c r="U788" s="3"/>
      <c r="Y788" s="3"/>
    </row>
    <row r="789" ht="12.75" spans="1:25">
      <c r="A789" s="132"/>
      <c r="B789" s="3"/>
      <c r="C789" s="3"/>
      <c r="D789" s="3"/>
      <c r="E789" s="3"/>
      <c r="F789" s="3"/>
      <c r="G789" s="3"/>
      <c r="H789" s="3"/>
      <c r="I789" s="3"/>
      <c r="M789" s="3"/>
      <c r="U789" s="3"/>
      <c r="Y789" s="3"/>
    </row>
    <row r="790" ht="12.75" spans="1:25">
      <c r="A790" s="132"/>
      <c r="B790" s="3"/>
      <c r="C790" s="3"/>
      <c r="D790" s="3"/>
      <c r="E790" s="3"/>
      <c r="F790" s="3"/>
      <c r="G790" s="3"/>
      <c r="H790" s="3"/>
      <c r="I790" s="3"/>
      <c r="M790" s="3"/>
      <c r="U790" s="3"/>
      <c r="Y790" s="3"/>
    </row>
    <row r="791" ht="12.75" spans="1:25">
      <c r="A791" s="132"/>
      <c r="B791" s="3"/>
      <c r="C791" s="3"/>
      <c r="D791" s="3"/>
      <c r="E791" s="3"/>
      <c r="F791" s="3"/>
      <c r="G791" s="3"/>
      <c r="H791" s="3"/>
      <c r="I791" s="3"/>
      <c r="M791" s="3"/>
      <c r="U791" s="3"/>
      <c r="Y791" s="3"/>
    </row>
    <row r="792" ht="12.75" spans="1:25">
      <c r="A792" s="132"/>
      <c r="B792" s="3"/>
      <c r="C792" s="3"/>
      <c r="D792" s="3"/>
      <c r="E792" s="3"/>
      <c r="F792" s="3"/>
      <c r="G792" s="3"/>
      <c r="H792" s="3"/>
      <c r="I792" s="3"/>
      <c r="M792" s="3"/>
      <c r="U792" s="3"/>
      <c r="Y792" s="3"/>
    </row>
    <row r="793" ht="12.75" spans="1:25">
      <c r="A793" s="132"/>
      <c r="B793" s="3"/>
      <c r="C793" s="3"/>
      <c r="D793" s="3"/>
      <c r="E793" s="3"/>
      <c r="F793" s="3"/>
      <c r="G793" s="3"/>
      <c r="H793" s="3"/>
      <c r="I793" s="3"/>
      <c r="M793" s="3"/>
      <c r="U793" s="3"/>
      <c r="Y793" s="3"/>
    </row>
    <row r="794" ht="12.75" spans="1:25">
      <c r="A794" s="132"/>
      <c r="B794" s="3"/>
      <c r="C794" s="3"/>
      <c r="D794" s="3"/>
      <c r="E794" s="3"/>
      <c r="F794" s="3"/>
      <c r="G794" s="3"/>
      <c r="H794" s="3"/>
      <c r="I794" s="3"/>
      <c r="M794" s="3"/>
      <c r="U794" s="3"/>
      <c r="Y794" s="3"/>
    </row>
    <row r="795" ht="12.75" spans="1:25">
      <c r="A795" s="132"/>
      <c r="B795" s="3"/>
      <c r="C795" s="3"/>
      <c r="D795" s="3"/>
      <c r="E795" s="3"/>
      <c r="F795" s="3"/>
      <c r="G795" s="3"/>
      <c r="H795" s="3"/>
      <c r="I795" s="3"/>
      <c r="M795" s="3"/>
      <c r="U795" s="3"/>
      <c r="Y795" s="3"/>
    </row>
    <row r="796" ht="12.75" spans="1:25">
      <c r="A796" s="132"/>
      <c r="B796" s="3"/>
      <c r="C796" s="3"/>
      <c r="D796" s="3"/>
      <c r="E796" s="3"/>
      <c r="F796" s="3"/>
      <c r="G796" s="3"/>
      <c r="H796" s="3"/>
      <c r="I796" s="3"/>
      <c r="M796" s="3"/>
      <c r="U796" s="3"/>
      <c r="Y796" s="3"/>
    </row>
    <row r="797" ht="12.75" spans="1:25">
      <c r="A797" s="132"/>
      <c r="B797" s="3"/>
      <c r="C797" s="3"/>
      <c r="D797" s="3"/>
      <c r="E797" s="3"/>
      <c r="F797" s="3"/>
      <c r="G797" s="3"/>
      <c r="H797" s="3"/>
      <c r="I797" s="3"/>
      <c r="M797" s="3"/>
      <c r="U797" s="3"/>
      <c r="Y797" s="3"/>
    </row>
    <row r="798" ht="12.75" spans="1:25">
      <c r="A798" s="132"/>
      <c r="B798" s="3"/>
      <c r="C798" s="3"/>
      <c r="D798" s="3"/>
      <c r="E798" s="3"/>
      <c r="F798" s="3"/>
      <c r="G798" s="3"/>
      <c r="H798" s="3"/>
      <c r="I798" s="3"/>
      <c r="M798" s="3"/>
      <c r="U798" s="3"/>
      <c r="Y798" s="3"/>
    </row>
    <row r="799" ht="12.75" spans="1:25">
      <c r="A799" s="132"/>
      <c r="B799" s="3"/>
      <c r="C799" s="3"/>
      <c r="D799" s="3"/>
      <c r="E799" s="3"/>
      <c r="F799" s="3"/>
      <c r="G799" s="3"/>
      <c r="H799" s="3"/>
      <c r="I799" s="3"/>
      <c r="M799" s="3"/>
      <c r="U799" s="3"/>
      <c r="Y799" s="3"/>
    </row>
    <row r="800" ht="12.75" spans="1:25">
      <c r="A800" s="132"/>
      <c r="B800" s="3"/>
      <c r="C800" s="3"/>
      <c r="D800" s="3"/>
      <c r="E800" s="3"/>
      <c r="F800" s="3"/>
      <c r="G800" s="3"/>
      <c r="H800" s="3"/>
      <c r="I800" s="3"/>
      <c r="M800" s="3"/>
      <c r="U800" s="3"/>
      <c r="Y800" s="3"/>
    </row>
    <row r="801" ht="12.75" spans="1:25">
      <c r="A801" s="132"/>
      <c r="B801" s="3"/>
      <c r="C801" s="3"/>
      <c r="D801" s="3"/>
      <c r="E801" s="3"/>
      <c r="F801" s="3"/>
      <c r="G801" s="3"/>
      <c r="H801" s="3"/>
      <c r="I801" s="3"/>
      <c r="M801" s="3"/>
      <c r="U801" s="3"/>
      <c r="Y801" s="3"/>
    </row>
    <row r="802" ht="12.75" spans="1:25">
      <c r="A802" s="132"/>
      <c r="B802" s="3"/>
      <c r="C802" s="3"/>
      <c r="D802" s="3"/>
      <c r="E802" s="3"/>
      <c r="F802" s="3"/>
      <c r="G802" s="3"/>
      <c r="H802" s="3"/>
      <c r="I802" s="3"/>
      <c r="M802" s="3"/>
      <c r="U802" s="3"/>
      <c r="Y802" s="3"/>
    </row>
    <row r="803" ht="12.75" spans="1:25">
      <c r="A803" s="132"/>
      <c r="B803" s="3"/>
      <c r="C803" s="3"/>
      <c r="D803" s="3"/>
      <c r="E803" s="3"/>
      <c r="F803" s="3"/>
      <c r="G803" s="3"/>
      <c r="H803" s="3"/>
      <c r="I803" s="3"/>
      <c r="M803" s="3"/>
      <c r="U803" s="3"/>
      <c r="Y803" s="3"/>
    </row>
    <row r="804" ht="12.75" spans="1:25">
      <c r="A804" s="132"/>
      <c r="B804" s="3"/>
      <c r="C804" s="3"/>
      <c r="D804" s="3"/>
      <c r="E804" s="3"/>
      <c r="F804" s="3"/>
      <c r="G804" s="3"/>
      <c r="H804" s="3"/>
      <c r="I804" s="3"/>
      <c r="M804" s="3"/>
      <c r="U804" s="3"/>
      <c r="Y804" s="3"/>
    </row>
    <row r="805" ht="12.75" spans="1:25">
      <c r="A805" s="132"/>
      <c r="B805" s="3"/>
      <c r="C805" s="3"/>
      <c r="D805" s="3"/>
      <c r="E805" s="3"/>
      <c r="F805" s="3"/>
      <c r="G805" s="3"/>
      <c r="H805" s="3"/>
      <c r="I805" s="3"/>
      <c r="M805" s="3"/>
      <c r="U805" s="3"/>
      <c r="Y805" s="3"/>
    </row>
    <row r="806" ht="12.75" spans="1:25">
      <c r="A806" s="132"/>
      <c r="B806" s="3"/>
      <c r="C806" s="3"/>
      <c r="D806" s="3"/>
      <c r="E806" s="3"/>
      <c r="F806" s="3"/>
      <c r="G806" s="3"/>
      <c r="H806" s="3"/>
      <c r="I806" s="3"/>
      <c r="M806" s="3"/>
      <c r="U806" s="3"/>
      <c r="Y806" s="3"/>
    </row>
    <row r="807" ht="12.75" spans="1:25">
      <c r="A807" s="132"/>
      <c r="B807" s="3"/>
      <c r="C807" s="3"/>
      <c r="D807" s="3"/>
      <c r="E807" s="3"/>
      <c r="F807" s="3"/>
      <c r="G807" s="3"/>
      <c r="H807" s="3"/>
      <c r="I807" s="3"/>
      <c r="M807" s="3"/>
      <c r="U807" s="3"/>
      <c r="Y807" s="3"/>
    </row>
    <row r="808" ht="12.75" spans="1:25">
      <c r="A808" s="132"/>
      <c r="B808" s="3"/>
      <c r="C808" s="3"/>
      <c r="D808" s="3"/>
      <c r="E808" s="3"/>
      <c r="F808" s="3"/>
      <c r="G808" s="3"/>
      <c r="H808" s="3"/>
      <c r="I808" s="3"/>
      <c r="M808" s="3"/>
      <c r="U808" s="3"/>
      <c r="Y808" s="3"/>
    </row>
    <row r="809" ht="12.75" spans="1:25">
      <c r="A809" s="132"/>
      <c r="B809" s="3"/>
      <c r="C809" s="3"/>
      <c r="D809" s="3"/>
      <c r="E809" s="3"/>
      <c r="F809" s="3"/>
      <c r="G809" s="3"/>
      <c r="H809" s="3"/>
      <c r="I809" s="3"/>
      <c r="M809" s="3"/>
      <c r="U809" s="3"/>
      <c r="Y809" s="3"/>
    </row>
    <row r="810" ht="12.75" spans="1:25">
      <c r="A810" s="132"/>
      <c r="B810" s="3"/>
      <c r="C810" s="3"/>
      <c r="D810" s="3"/>
      <c r="E810" s="3"/>
      <c r="F810" s="3"/>
      <c r="G810" s="3"/>
      <c r="H810" s="3"/>
      <c r="I810" s="3"/>
      <c r="M810" s="3"/>
      <c r="U810" s="3"/>
      <c r="Y810" s="3"/>
    </row>
    <row r="811" ht="12.75" spans="1:25">
      <c r="A811" s="132"/>
      <c r="B811" s="3"/>
      <c r="C811" s="3"/>
      <c r="D811" s="3"/>
      <c r="E811" s="3"/>
      <c r="F811" s="3"/>
      <c r="G811" s="3"/>
      <c r="H811" s="3"/>
      <c r="I811" s="3"/>
      <c r="M811" s="3"/>
      <c r="U811" s="3"/>
      <c r="Y811" s="3"/>
    </row>
    <row r="812" ht="12.75" spans="1:25">
      <c r="A812" s="132"/>
      <c r="B812" s="3"/>
      <c r="C812" s="3"/>
      <c r="D812" s="3"/>
      <c r="E812" s="3"/>
      <c r="F812" s="3"/>
      <c r="G812" s="3"/>
      <c r="H812" s="3"/>
      <c r="I812" s="3"/>
      <c r="M812" s="3"/>
      <c r="U812" s="3"/>
      <c r="Y812" s="3"/>
    </row>
    <row r="813" ht="12.75" spans="1:25">
      <c r="A813" s="132"/>
      <c r="B813" s="3"/>
      <c r="C813" s="3"/>
      <c r="D813" s="3"/>
      <c r="E813" s="3"/>
      <c r="F813" s="3"/>
      <c r="G813" s="3"/>
      <c r="H813" s="3"/>
      <c r="I813" s="3"/>
      <c r="M813" s="3"/>
      <c r="U813" s="3"/>
      <c r="Y813" s="3"/>
    </row>
    <row r="814" ht="12.75" spans="1:25">
      <c r="A814" s="132"/>
      <c r="B814" s="3"/>
      <c r="C814" s="3"/>
      <c r="D814" s="3"/>
      <c r="E814" s="3"/>
      <c r="F814" s="3"/>
      <c r="G814" s="3"/>
      <c r="H814" s="3"/>
      <c r="I814" s="3"/>
      <c r="M814" s="3"/>
      <c r="U814" s="3"/>
      <c r="Y814" s="3"/>
    </row>
    <row r="815" ht="12.75" spans="1:25">
      <c r="A815" s="132"/>
      <c r="B815" s="3"/>
      <c r="C815" s="3"/>
      <c r="D815" s="3"/>
      <c r="E815" s="3"/>
      <c r="F815" s="3"/>
      <c r="G815" s="3"/>
      <c r="H815" s="3"/>
      <c r="I815" s="3"/>
      <c r="M815" s="3"/>
      <c r="U815" s="3"/>
      <c r="Y815" s="3"/>
    </row>
    <row r="816" ht="12.75" spans="1:25">
      <c r="A816" s="132"/>
      <c r="B816" s="3"/>
      <c r="C816" s="3"/>
      <c r="D816" s="3"/>
      <c r="E816" s="3"/>
      <c r="F816" s="3"/>
      <c r="G816" s="3"/>
      <c r="H816" s="3"/>
      <c r="I816" s="3"/>
      <c r="M816" s="3"/>
      <c r="U816" s="3"/>
      <c r="Y816" s="3"/>
    </row>
    <row r="817" ht="12.75" spans="1:25">
      <c r="A817" s="132"/>
      <c r="B817" s="3"/>
      <c r="C817" s="3"/>
      <c r="D817" s="3"/>
      <c r="E817" s="3"/>
      <c r="F817" s="3"/>
      <c r="G817" s="3"/>
      <c r="H817" s="3"/>
      <c r="I817" s="3"/>
      <c r="M817" s="3"/>
      <c r="U817" s="3"/>
      <c r="Y817" s="3"/>
    </row>
    <row r="818" ht="12.75" spans="1:25">
      <c r="A818" s="132"/>
      <c r="B818" s="3"/>
      <c r="C818" s="3"/>
      <c r="D818" s="3"/>
      <c r="E818" s="3"/>
      <c r="F818" s="3"/>
      <c r="G818" s="3"/>
      <c r="H818" s="3"/>
      <c r="I818" s="3"/>
      <c r="M818" s="3"/>
      <c r="U818" s="3"/>
      <c r="Y818" s="3"/>
    </row>
    <row r="819" ht="12.75" spans="1:25">
      <c r="A819" s="132"/>
      <c r="B819" s="3"/>
      <c r="C819" s="3"/>
      <c r="D819" s="3"/>
      <c r="E819" s="3"/>
      <c r="F819" s="3"/>
      <c r="G819" s="3"/>
      <c r="H819" s="3"/>
      <c r="I819" s="3"/>
      <c r="M819" s="3"/>
      <c r="U819" s="3"/>
      <c r="Y819" s="3"/>
    </row>
    <row r="820" ht="12.75" spans="1:25">
      <c r="A820" s="132"/>
      <c r="B820" s="3"/>
      <c r="C820" s="3"/>
      <c r="D820" s="3"/>
      <c r="E820" s="3"/>
      <c r="F820" s="3"/>
      <c r="G820" s="3"/>
      <c r="H820" s="3"/>
      <c r="I820" s="3"/>
      <c r="M820" s="3"/>
      <c r="U820" s="3"/>
      <c r="Y820" s="3"/>
    </row>
    <row r="821" ht="12.75" spans="1:25">
      <c r="A821" s="132"/>
      <c r="B821" s="3"/>
      <c r="C821" s="3"/>
      <c r="D821" s="3"/>
      <c r="E821" s="3"/>
      <c r="F821" s="3"/>
      <c r="G821" s="3"/>
      <c r="H821" s="3"/>
      <c r="I821" s="3"/>
      <c r="M821" s="3"/>
      <c r="U821" s="3"/>
      <c r="Y821" s="3"/>
    </row>
    <row r="822" ht="12.75" spans="1:25">
      <c r="A822" s="132"/>
      <c r="B822" s="3"/>
      <c r="C822" s="3"/>
      <c r="D822" s="3"/>
      <c r="E822" s="3"/>
      <c r="F822" s="3"/>
      <c r="G822" s="3"/>
      <c r="H822" s="3"/>
      <c r="I822" s="3"/>
      <c r="M822" s="3"/>
      <c r="U822" s="3"/>
      <c r="Y822" s="3"/>
    </row>
    <row r="823" ht="12.75" spans="1:25">
      <c r="A823" s="132"/>
      <c r="B823" s="3"/>
      <c r="C823" s="3"/>
      <c r="D823" s="3"/>
      <c r="E823" s="3"/>
      <c r="F823" s="3"/>
      <c r="G823" s="3"/>
      <c r="H823" s="3"/>
      <c r="I823" s="3"/>
      <c r="M823" s="3"/>
      <c r="U823" s="3"/>
      <c r="Y823" s="3"/>
    </row>
    <row r="824" ht="12.75" spans="1:25">
      <c r="A824" s="132"/>
      <c r="B824" s="3"/>
      <c r="C824" s="3"/>
      <c r="D824" s="3"/>
      <c r="E824" s="3"/>
      <c r="F824" s="3"/>
      <c r="G824" s="3"/>
      <c r="H824" s="3"/>
      <c r="I824" s="3"/>
      <c r="M824" s="3"/>
      <c r="U824" s="3"/>
      <c r="Y824" s="3"/>
    </row>
    <row r="825" ht="12.75" spans="1:25">
      <c r="A825" s="132"/>
      <c r="B825" s="3"/>
      <c r="C825" s="3"/>
      <c r="D825" s="3"/>
      <c r="E825" s="3"/>
      <c r="F825" s="3"/>
      <c r="G825" s="3"/>
      <c r="H825" s="3"/>
      <c r="I825" s="3"/>
      <c r="M825" s="3"/>
      <c r="U825" s="3"/>
      <c r="Y825" s="3"/>
    </row>
    <row r="826" ht="12.75" spans="1:25">
      <c r="A826" s="132"/>
      <c r="B826" s="3"/>
      <c r="C826" s="3"/>
      <c r="D826" s="3"/>
      <c r="E826" s="3"/>
      <c r="F826" s="3"/>
      <c r="G826" s="3"/>
      <c r="H826" s="3"/>
      <c r="I826" s="3"/>
      <c r="M826" s="3"/>
      <c r="U826" s="3"/>
      <c r="Y826" s="3"/>
    </row>
    <row r="827" ht="12.75" spans="1:25">
      <c r="A827" s="132"/>
      <c r="B827" s="3"/>
      <c r="C827" s="3"/>
      <c r="D827" s="3"/>
      <c r="E827" s="3"/>
      <c r="F827" s="3"/>
      <c r="G827" s="3"/>
      <c r="H827" s="3"/>
      <c r="I827" s="3"/>
      <c r="M827" s="3"/>
      <c r="U827" s="3"/>
      <c r="Y827" s="3"/>
    </row>
    <row r="828" ht="12.75" spans="1:25">
      <c r="A828" s="132"/>
      <c r="B828" s="3"/>
      <c r="C828" s="3"/>
      <c r="D828" s="3"/>
      <c r="E828" s="3"/>
      <c r="F828" s="3"/>
      <c r="G828" s="3"/>
      <c r="H828" s="3"/>
      <c r="I828" s="3"/>
      <c r="M828" s="3"/>
      <c r="U828" s="3"/>
      <c r="Y828" s="3"/>
    </row>
    <row r="829" ht="12.75" spans="1:25">
      <c r="A829" s="132"/>
      <c r="B829" s="3"/>
      <c r="C829" s="3"/>
      <c r="D829" s="3"/>
      <c r="E829" s="3"/>
      <c r="F829" s="3"/>
      <c r="G829" s="3"/>
      <c r="H829" s="3"/>
      <c r="I829" s="3"/>
      <c r="M829" s="3"/>
      <c r="U829" s="3"/>
      <c r="Y829" s="3"/>
    </row>
    <row r="830" ht="12.75" spans="1:25">
      <c r="A830" s="132"/>
      <c r="B830" s="3"/>
      <c r="C830" s="3"/>
      <c r="D830" s="3"/>
      <c r="E830" s="3"/>
      <c r="F830" s="3"/>
      <c r="G830" s="3"/>
      <c r="H830" s="3"/>
      <c r="I830" s="3"/>
      <c r="M830" s="3"/>
      <c r="U830" s="3"/>
      <c r="Y830" s="3"/>
    </row>
    <row r="831" ht="12.75" spans="1:25">
      <c r="A831" s="132"/>
      <c r="B831" s="3"/>
      <c r="C831" s="3"/>
      <c r="D831" s="3"/>
      <c r="E831" s="3"/>
      <c r="F831" s="3"/>
      <c r="G831" s="3"/>
      <c r="H831" s="3"/>
      <c r="I831" s="3"/>
      <c r="M831" s="3"/>
      <c r="U831" s="3"/>
      <c r="Y831" s="3"/>
    </row>
    <row r="832" ht="12.75" spans="1:25">
      <c r="A832" s="132"/>
      <c r="B832" s="3"/>
      <c r="C832" s="3"/>
      <c r="D832" s="3"/>
      <c r="E832" s="3"/>
      <c r="F832" s="3"/>
      <c r="G832" s="3"/>
      <c r="H832" s="3"/>
      <c r="I832" s="3"/>
      <c r="M832" s="3"/>
      <c r="U832" s="3"/>
      <c r="Y832" s="3"/>
    </row>
    <row r="833" ht="12.75" spans="1:25">
      <c r="A833" s="132"/>
      <c r="B833" s="3"/>
      <c r="C833" s="3"/>
      <c r="D833" s="3"/>
      <c r="E833" s="3"/>
      <c r="F833" s="3"/>
      <c r="G833" s="3"/>
      <c r="H833" s="3"/>
      <c r="I833" s="3"/>
      <c r="M833" s="3"/>
      <c r="U833" s="3"/>
      <c r="Y833" s="3"/>
    </row>
    <row r="834" ht="12.75" spans="1:25">
      <c r="A834" s="132"/>
      <c r="B834" s="3"/>
      <c r="C834" s="3"/>
      <c r="D834" s="3"/>
      <c r="E834" s="3"/>
      <c r="F834" s="3"/>
      <c r="G834" s="3"/>
      <c r="H834" s="3"/>
      <c r="I834" s="3"/>
      <c r="M834" s="3"/>
      <c r="U834" s="3"/>
      <c r="Y834" s="3"/>
    </row>
    <row r="835" ht="12.75" spans="1:25">
      <c r="A835" s="132"/>
      <c r="B835" s="3"/>
      <c r="C835" s="3"/>
      <c r="D835" s="3"/>
      <c r="E835" s="3"/>
      <c r="F835" s="3"/>
      <c r="G835" s="3"/>
      <c r="H835" s="3"/>
      <c r="I835" s="3"/>
      <c r="M835" s="3"/>
      <c r="U835" s="3"/>
      <c r="Y835" s="3"/>
    </row>
    <row r="836" ht="12.75" spans="1:25">
      <c r="A836" s="132"/>
      <c r="B836" s="3"/>
      <c r="C836" s="3"/>
      <c r="D836" s="3"/>
      <c r="E836" s="3"/>
      <c r="F836" s="3"/>
      <c r="G836" s="3"/>
      <c r="H836" s="3"/>
      <c r="I836" s="3"/>
      <c r="M836" s="3"/>
      <c r="U836" s="3"/>
      <c r="Y836" s="3"/>
    </row>
    <row r="837" ht="12.75" spans="1:25">
      <c r="A837" s="132"/>
      <c r="B837" s="3"/>
      <c r="C837" s="3"/>
      <c r="D837" s="3"/>
      <c r="E837" s="3"/>
      <c r="F837" s="3"/>
      <c r="G837" s="3"/>
      <c r="H837" s="3"/>
      <c r="I837" s="3"/>
      <c r="M837" s="3"/>
      <c r="U837" s="3"/>
      <c r="Y837" s="3"/>
    </row>
    <row r="838" ht="12.75" spans="1:25">
      <c r="A838" s="132"/>
      <c r="B838" s="3"/>
      <c r="C838" s="3"/>
      <c r="D838" s="3"/>
      <c r="E838" s="3"/>
      <c r="F838" s="3"/>
      <c r="G838" s="3"/>
      <c r="H838" s="3"/>
      <c r="I838" s="3"/>
      <c r="M838" s="3"/>
      <c r="U838" s="3"/>
      <c r="Y838" s="3"/>
    </row>
    <row r="839" ht="12.75" spans="1:25">
      <c r="A839" s="132"/>
      <c r="B839" s="3"/>
      <c r="C839" s="3"/>
      <c r="D839" s="3"/>
      <c r="E839" s="3"/>
      <c r="F839" s="3"/>
      <c r="G839" s="3"/>
      <c r="H839" s="3"/>
      <c r="I839" s="3"/>
      <c r="M839" s="3"/>
      <c r="U839" s="3"/>
      <c r="Y839" s="3"/>
    </row>
    <row r="840" ht="12.75" spans="1:25">
      <c r="A840" s="132"/>
      <c r="B840" s="3"/>
      <c r="C840" s="3"/>
      <c r="D840" s="3"/>
      <c r="E840" s="3"/>
      <c r="F840" s="3"/>
      <c r="G840" s="3"/>
      <c r="H840" s="3"/>
      <c r="I840" s="3"/>
      <c r="M840" s="3"/>
      <c r="U840" s="3"/>
      <c r="Y840" s="3"/>
    </row>
    <row r="841" ht="12.75" spans="1:25">
      <c r="A841" s="132"/>
      <c r="B841" s="3"/>
      <c r="C841" s="3"/>
      <c r="D841" s="3"/>
      <c r="E841" s="3"/>
      <c r="F841" s="3"/>
      <c r="G841" s="3"/>
      <c r="H841" s="3"/>
      <c r="I841" s="3"/>
      <c r="M841" s="3"/>
      <c r="U841" s="3"/>
      <c r="Y841" s="3"/>
    </row>
    <row r="842" ht="12.75" spans="1:25">
      <c r="A842" s="132"/>
      <c r="B842" s="3"/>
      <c r="C842" s="3"/>
      <c r="D842" s="3"/>
      <c r="E842" s="3"/>
      <c r="F842" s="3"/>
      <c r="G842" s="3"/>
      <c r="H842" s="3"/>
      <c r="I842" s="3"/>
      <c r="M842" s="3"/>
      <c r="U842" s="3"/>
      <c r="Y842" s="3"/>
    </row>
    <row r="843" ht="12.75" spans="1:25">
      <c r="A843" s="132"/>
      <c r="B843" s="3"/>
      <c r="C843" s="3"/>
      <c r="D843" s="3"/>
      <c r="E843" s="3"/>
      <c r="F843" s="3"/>
      <c r="G843" s="3"/>
      <c r="H843" s="3"/>
      <c r="I843" s="3"/>
      <c r="M843" s="3"/>
      <c r="U843" s="3"/>
      <c r="Y843" s="3"/>
    </row>
    <row r="844" ht="12.75" spans="1:25">
      <c r="A844" s="132"/>
      <c r="B844" s="3"/>
      <c r="C844" s="3"/>
      <c r="D844" s="3"/>
      <c r="E844" s="3"/>
      <c r="F844" s="3"/>
      <c r="G844" s="3"/>
      <c r="H844" s="3"/>
      <c r="I844" s="3"/>
      <c r="M844" s="3"/>
      <c r="U844" s="3"/>
      <c r="Y844" s="3"/>
    </row>
    <row r="845" ht="12.75" spans="1:25">
      <c r="A845" s="132"/>
      <c r="B845" s="3"/>
      <c r="C845" s="3"/>
      <c r="D845" s="3"/>
      <c r="E845" s="3"/>
      <c r="F845" s="3"/>
      <c r="G845" s="3"/>
      <c r="H845" s="3"/>
      <c r="I845" s="3"/>
      <c r="M845" s="3"/>
      <c r="U845" s="3"/>
      <c r="Y845" s="3"/>
    </row>
    <row r="846" ht="12.75" spans="1:25">
      <c r="A846" s="132"/>
      <c r="B846" s="3"/>
      <c r="C846" s="3"/>
      <c r="D846" s="3"/>
      <c r="E846" s="3"/>
      <c r="F846" s="3"/>
      <c r="G846" s="3"/>
      <c r="H846" s="3"/>
      <c r="I846" s="3"/>
      <c r="M846" s="3"/>
      <c r="U846" s="3"/>
      <c r="Y846" s="3"/>
    </row>
    <row r="847" ht="12.75" spans="1:25">
      <c r="A847" s="132"/>
      <c r="B847" s="3"/>
      <c r="C847" s="3"/>
      <c r="D847" s="3"/>
      <c r="E847" s="3"/>
      <c r="F847" s="3"/>
      <c r="G847" s="3"/>
      <c r="H847" s="3"/>
      <c r="I847" s="3"/>
      <c r="M847" s="3"/>
      <c r="U847" s="3"/>
      <c r="Y847" s="3"/>
    </row>
    <row r="848" ht="12.75" spans="1:25">
      <c r="A848" s="132"/>
      <c r="B848" s="3"/>
      <c r="C848" s="3"/>
      <c r="D848" s="3"/>
      <c r="E848" s="3"/>
      <c r="F848" s="3"/>
      <c r="G848" s="3"/>
      <c r="H848" s="3"/>
      <c r="I848" s="3"/>
      <c r="M848" s="3"/>
      <c r="U848" s="3"/>
      <c r="Y848" s="3"/>
    </row>
    <row r="849" ht="12.75" spans="1:25">
      <c r="A849" s="132"/>
      <c r="B849" s="3"/>
      <c r="C849" s="3"/>
      <c r="D849" s="3"/>
      <c r="E849" s="3"/>
      <c r="F849" s="3"/>
      <c r="G849" s="3"/>
      <c r="H849" s="3"/>
      <c r="I849" s="3"/>
      <c r="M849" s="3"/>
      <c r="U849" s="3"/>
      <c r="Y849" s="3"/>
    </row>
    <row r="850" ht="12.75" spans="1:25">
      <c r="A850" s="132"/>
      <c r="B850" s="3"/>
      <c r="C850" s="3"/>
      <c r="D850" s="3"/>
      <c r="E850" s="3"/>
      <c r="F850" s="3"/>
      <c r="G850" s="3"/>
      <c r="H850" s="3"/>
      <c r="I850" s="3"/>
      <c r="M850" s="3"/>
      <c r="U850" s="3"/>
      <c r="Y850" s="3"/>
    </row>
    <row r="851" ht="12.75" spans="1:25">
      <c r="A851" s="132"/>
      <c r="B851" s="3"/>
      <c r="C851" s="3"/>
      <c r="D851" s="3"/>
      <c r="E851" s="3"/>
      <c r="F851" s="3"/>
      <c r="G851" s="3"/>
      <c r="H851" s="3"/>
      <c r="I851" s="3"/>
      <c r="M851" s="3"/>
      <c r="U851" s="3"/>
      <c r="Y851" s="3"/>
    </row>
    <row r="852" ht="12.75" spans="1:25">
      <c r="A852" s="132"/>
      <c r="B852" s="3"/>
      <c r="C852" s="3"/>
      <c r="D852" s="3"/>
      <c r="E852" s="3"/>
      <c r="F852" s="3"/>
      <c r="G852" s="3"/>
      <c r="H852" s="3"/>
      <c r="I852" s="3"/>
      <c r="M852" s="3"/>
      <c r="U852" s="3"/>
      <c r="Y852" s="3"/>
    </row>
    <row r="853" ht="12.75" spans="1:25">
      <c r="A853" s="132"/>
      <c r="B853" s="3"/>
      <c r="C853" s="3"/>
      <c r="D853" s="3"/>
      <c r="E853" s="3"/>
      <c r="F853" s="3"/>
      <c r="G853" s="3"/>
      <c r="H853" s="3"/>
      <c r="I853" s="3"/>
      <c r="M853" s="3"/>
      <c r="U853" s="3"/>
      <c r="Y853" s="3"/>
    </row>
    <row r="854" ht="12.75" spans="1:25">
      <c r="A854" s="132"/>
      <c r="B854" s="3"/>
      <c r="C854" s="3"/>
      <c r="D854" s="3"/>
      <c r="E854" s="3"/>
      <c r="F854" s="3"/>
      <c r="G854" s="3"/>
      <c r="H854" s="3"/>
      <c r="I854" s="3"/>
      <c r="M854" s="3"/>
      <c r="U854" s="3"/>
      <c r="Y854" s="3"/>
    </row>
    <row r="855" ht="12.75" spans="1:25">
      <c r="A855" s="132"/>
      <c r="B855" s="3"/>
      <c r="C855" s="3"/>
      <c r="D855" s="3"/>
      <c r="E855" s="3"/>
      <c r="F855" s="3"/>
      <c r="G855" s="3"/>
      <c r="H855" s="3"/>
      <c r="I855" s="3"/>
      <c r="M855" s="3"/>
      <c r="U855" s="3"/>
      <c r="Y855" s="3"/>
    </row>
    <row r="856" ht="12.75" spans="1:25">
      <c r="A856" s="132"/>
      <c r="B856" s="3"/>
      <c r="C856" s="3"/>
      <c r="D856" s="3"/>
      <c r="E856" s="3"/>
      <c r="F856" s="3"/>
      <c r="G856" s="3"/>
      <c r="H856" s="3"/>
      <c r="I856" s="3"/>
      <c r="M856" s="3"/>
      <c r="U856" s="3"/>
      <c r="Y856" s="3"/>
    </row>
    <row r="857" ht="12.75" spans="1:25">
      <c r="A857" s="132"/>
      <c r="B857" s="3"/>
      <c r="C857" s="3"/>
      <c r="D857" s="3"/>
      <c r="E857" s="3"/>
      <c r="F857" s="3"/>
      <c r="G857" s="3"/>
      <c r="H857" s="3"/>
      <c r="I857" s="3"/>
      <c r="M857" s="3"/>
      <c r="U857" s="3"/>
      <c r="Y857" s="3"/>
    </row>
    <row r="858" ht="12.75" spans="1:25">
      <c r="A858" s="132"/>
      <c r="B858" s="3"/>
      <c r="C858" s="3"/>
      <c r="D858" s="3"/>
      <c r="E858" s="3"/>
      <c r="F858" s="3"/>
      <c r="G858" s="3"/>
      <c r="H858" s="3"/>
      <c r="I858" s="3"/>
      <c r="M858" s="3"/>
      <c r="U858" s="3"/>
      <c r="Y858" s="3"/>
    </row>
    <row r="859" ht="12.75" spans="1:25">
      <c r="A859" s="132"/>
      <c r="B859" s="3"/>
      <c r="C859" s="3"/>
      <c r="D859" s="3"/>
      <c r="E859" s="3"/>
      <c r="F859" s="3"/>
      <c r="G859" s="3"/>
      <c r="H859" s="3"/>
      <c r="I859" s="3"/>
      <c r="M859" s="3"/>
      <c r="U859" s="3"/>
      <c r="Y859" s="3"/>
    </row>
    <row r="860" ht="12.75" spans="1:25">
      <c r="A860" s="132"/>
      <c r="B860" s="3"/>
      <c r="C860" s="3"/>
      <c r="D860" s="3"/>
      <c r="E860" s="3"/>
      <c r="F860" s="3"/>
      <c r="G860" s="3"/>
      <c r="H860" s="3"/>
      <c r="I860" s="3"/>
      <c r="M860" s="3"/>
      <c r="U860" s="3"/>
      <c r="Y860" s="3"/>
    </row>
    <row r="861" ht="12.75" spans="1:25">
      <c r="A861" s="132"/>
      <c r="B861" s="3"/>
      <c r="C861" s="3"/>
      <c r="D861" s="3"/>
      <c r="E861" s="3"/>
      <c r="F861" s="3"/>
      <c r="G861" s="3"/>
      <c r="H861" s="3"/>
      <c r="I861" s="3"/>
      <c r="M861" s="3"/>
      <c r="U861" s="3"/>
      <c r="Y861" s="3"/>
    </row>
    <row r="862" ht="12.75" spans="1:25">
      <c r="A862" s="132"/>
      <c r="B862" s="3"/>
      <c r="C862" s="3"/>
      <c r="D862" s="3"/>
      <c r="E862" s="3"/>
      <c r="F862" s="3"/>
      <c r="G862" s="3"/>
      <c r="H862" s="3"/>
      <c r="I862" s="3"/>
      <c r="M862" s="3"/>
      <c r="U862" s="3"/>
      <c r="Y862" s="3"/>
    </row>
    <row r="863" ht="12.75" spans="1:25">
      <c r="A863" s="132"/>
      <c r="B863" s="3"/>
      <c r="C863" s="3"/>
      <c r="D863" s="3"/>
      <c r="E863" s="3"/>
      <c r="F863" s="3"/>
      <c r="G863" s="3"/>
      <c r="H863" s="3"/>
      <c r="I863" s="3"/>
      <c r="M863" s="3"/>
      <c r="U863" s="3"/>
      <c r="Y863" s="3"/>
    </row>
    <row r="864" ht="12.75" spans="1:25">
      <c r="A864" s="132"/>
      <c r="B864" s="3"/>
      <c r="C864" s="3"/>
      <c r="D864" s="3"/>
      <c r="E864" s="3"/>
      <c r="F864" s="3"/>
      <c r="G864" s="3"/>
      <c r="H864" s="3"/>
      <c r="I864" s="3"/>
      <c r="M864" s="3"/>
      <c r="U864" s="3"/>
      <c r="Y864" s="3"/>
    </row>
    <row r="865" ht="12.75" spans="1:25">
      <c r="A865" s="132"/>
      <c r="B865" s="3"/>
      <c r="C865" s="3"/>
      <c r="D865" s="3"/>
      <c r="E865" s="3"/>
      <c r="F865" s="3"/>
      <c r="G865" s="3"/>
      <c r="H865" s="3"/>
      <c r="I865" s="3"/>
      <c r="M865" s="3"/>
      <c r="U865" s="3"/>
      <c r="Y865" s="3"/>
    </row>
    <row r="866" ht="12.75" spans="1:25">
      <c r="A866" s="132"/>
      <c r="B866" s="3"/>
      <c r="C866" s="3"/>
      <c r="D866" s="3"/>
      <c r="E866" s="3"/>
      <c r="F866" s="3"/>
      <c r="G866" s="3"/>
      <c r="H866" s="3"/>
      <c r="I866" s="3"/>
      <c r="M866" s="3"/>
      <c r="U866" s="3"/>
      <c r="Y866" s="3"/>
    </row>
    <row r="867" ht="12.75" spans="1:25">
      <c r="A867" s="132"/>
      <c r="B867" s="3"/>
      <c r="C867" s="3"/>
      <c r="D867" s="3"/>
      <c r="E867" s="3"/>
      <c r="F867" s="3"/>
      <c r="G867" s="3"/>
      <c r="H867" s="3"/>
      <c r="I867" s="3"/>
      <c r="M867" s="3"/>
      <c r="U867" s="3"/>
      <c r="Y867" s="3"/>
    </row>
    <row r="868" ht="12.75" spans="1:25">
      <c r="A868" s="132"/>
      <c r="B868" s="3"/>
      <c r="C868" s="3"/>
      <c r="D868" s="3"/>
      <c r="E868" s="3"/>
      <c r="F868" s="3"/>
      <c r="G868" s="3"/>
      <c r="H868" s="3"/>
      <c r="I868" s="3"/>
      <c r="M868" s="3"/>
      <c r="U868" s="3"/>
      <c r="Y868" s="3"/>
    </row>
    <row r="869" ht="12.75" spans="1:25">
      <c r="A869" s="132"/>
      <c r="B869" s="3"/>
      <c r="C869" s="3"/>
      <c r="D869" s="3"/>
      <c r="E869" s="3"/>
      <c r="F869" s="3"/>
      <c r="G869" s="3"/>
      <c r="H869" s="3"/>
      <c r="I869" s="3"/>
      <c r="M869" s="3"/>
      <c r="U869" s="3"/>
      <c r="Y869" s="3"/>
    </row>
    <row r="870" ht="12.75" spans="1:25">
      <c r="A870" s="132"/>
      <c r="B870" s="3"/>
      <c r="C870" s="3"/>
      <c r="D870" s="3"/>
      <c r="E870" s="3"/>
      <c r="F870" s="3"/>
      <c r="G870" s="3"/>
      <c r="H870" s="3"/>
      <c r="I870" s="3"/>
      <c r="M870" s="3"/>
      <c r="U870" s="3"/>
      <c r="Y870" s="3"/>
    </row>
    <row r="871" ht="12.75" spans="1:25">
      <c r="A871" s="132"/>
      <c r="B871" s="3"/>
      <c r="C871" s="3"/>
      <c r="D871" s="3"/>
      <c r="E871" s="3"/>
      <c r="F871" s="3"/>
      <c r="G871" s="3"/>
      <c r="H871" s="3"/>
      <c r="I871" s="3"/>
      <c r="M871" s="3"/>
      <c r="U871" s="3"/>
      <c r="Y871" s="3"/>
    </row>
    <row r="872" ht="12.75" spans="1:25">
      <c r="A872" s="132"/>
      <c r="B872" s="3"/>
      <c r="C872" s="3"/>
      <c r="D872" s="3"/>
      <c r="E872" s="3"/>
      <c r="F872" s="3"/>
      <c r="G872" s="3"/>
      <c r="H872" s="3"/>
      <c r="I872" s="3"/>
      <c r="M872" s="3"/>
      <c r="U872" s="3"/>
      <c r="Y872" s="3"/>
    </row>
    <row r="873" ht="12.75" spans="1:25">
      <c r="A873" s="132"/>
      <c r="B873" s="3"/>
      <c r="C873" s="3"/>
      <c r="D873" s="3"/>
      <c r="E873" s="3"/>
      <c r="F873" s="3"/>
      <c r="G873" s="3"/>
      <c r="H873" s="3"/>
      <c r="I873" s="3"/>
      <c r="M873" s="3"/>
      <c r="U873" s="3"/>
      <c r="Y873" s="3"/>
    </row>
    <row r="874" ht="12.75" spans="1:25">
      <c r="A874" s="132"/>
      <c r="B874" s="3"/>
      <c r="C874" s="3"/>
      <c r="D874" s="3"/>
      <c r="E874" s="3"/>
      <c r="F874" s="3"/>
      <c r="G874" s="3"/>
      <c r="H874" s="3"/>
      <c r="I874" s="3"/>
      <c r="M874" s="3"/>
      <c r="U874" s="3"/>
      <c r="Y874" s="3"/>
    </row>
    <row r="875" ht="12.75" spans="1:25">
      <c r="A875" s="132"/>
      <c r="B875" s="3"/>
      <c r="C875" s="3"/>
      <c r="D875" s="3"/>
      <c r="E875" s="3"/>
      <c r="F875" s="3"/>
      <c r="G875" s="3"/>
      <c r="H875" s="3"/>
      <c r="I875" s="3"/>
      <c r="M875" s="3"/>
      <c r="U875" s="3"/>
      <c r="Y875" s="3"/>
    </row>
    <row r="876" ht="12.75" spans="1:25">
      <c r="A876" s="132"/>
      <c r="B876" s="3"/>
      <c r="C876" s="3"/>
      <c r="D876" s="3"/>
      <c r="E876" s="3"/>
      <c r="F876" s="3"/>
      <c r="G876" s="3"/>
      <c r="H876" s="3"/>
      <c r="I876" s="3"/>
      <c r="M876" s="3"/>
      <c r="U876" s="3"/>
      <c r="Y876" s="3"/>
    </row>
    <row r="877" ht="12.75" spans="1:25">
      <c r="A877" s="132"/>
      <c r="B877" s="3"/>
      <c r="C877" s="3"/>
      <c r="D877" s="3"/>
      <c r="E877" s="3"/>
      <c r="F877" s="3"/>
      <c r="G877" s="3"/>
      <c r="H877" s="3"/>
      <c r="I877" s="3"/>
      <c r="M877" s="3"/>
      <c r="U877" s="3"/>
      <c r="Y877" s="3"/>
    </row>
    <row r="878" ht="12.75" spans="1:25">
      <c r="A878" s="132"/>
      <c r="B878" s="3"/>
      <c r="C878" s="3"/>
      <c r="D878" s="3"/>
      <c r="E878" s="3"/>
      <c r="F878" s="3"/>
      <c r="G878" s="3"/>
      <c r="H878" s="3"/>
      <c r="I878" s="3"/>
      <c r="M878" s="3"/>
      <c r="U878" s="3"/>
      <c r="Y878" s="3"/>
    </row>
    <row r="879" ht="12.75" spans="1:25">
      <c r="A879" s="132"/>
      <c r="B879" s="3"/>
      <c r="C879" s="3"/>
      <c r="D879" s="3"/>
      <c r="E879" s="3"/>
      <c r="F879" s="3"/>
      <c r="G879" s="3"/>
      <c r="H879" s="3"/>
      <c r="I879" s="3"/>
      <c r="M879" s="3"/>
      <c r="U879" s="3"/>
      <c r="Y879" s="3"/>
    </row>
    <row r="880" ht="12.75" spans="1:25">
      <c r="A880" s="132"/>
      <c r="B880" s="3"/>
      <c r="C880" s="3"/>
      <c r="D880" s="3"/>
      <c r="E880" s="3"/>
      <c r="F880" s="3"/>
      <c r="G880" s="3"/>
      <c r="H880" s="3"/>
      <c r="I880" s="3"/>
      <c r="M880" s="3"/>
      <c r="U880" s="3"/>
      <c r="Y880" s="3"/>
    </row>
    <row r="881" ht="12.75" spans="1:25">
      <c r="A881" s="132"/>
      <c r="B881" s="3"/>
      <c r="C881" s="3"/>
      <c r="D881" s="3"/>
      <c r="E881" s="3"/>
      <c r="F881" s="3"/>
      <c r="G881" s="3"/>
      <c r="H881" s="3"/>
      <c r="I881" s="3"/>
      <c r="M881" s="3"/>
      <c r="U881" s="3"/>
      <c r="Y881" s="3"/>
    </row>
    <row r="882" ht="12.75" spans="1:25">
      <c r="A882" s="132"/>
      <c r="B882" s="3"/>
      <c r="C882" s="3"/>
      <c r="D882" s="3"/>
      <c r="E882" s="3"/>
      <c r="F882" s="3"/>
      <c r="G882" s="3"/>
      <c r="H882" s="3"/>
      <c r="I882" s="3"/>
      <c r="M882" s="3"/>
      <c r="U882" s="3"/>
      <c r="Y882" s="3"/>
    </row>
    <row r="883" ht="12.75" spans="1:25">
      <c r="A883" s="132"/>
      <c r="B883" s="3"/>
      <c r="C883" s="3"/>
      <c r="D883" s="3"/>
      <c r="E883" s="3"/>
      <c r="F883" s="3"/>
      <c r="G883" s="3"/>
      <c r="H883" s="3"/>
      <c r="I883" s="3"/>
      <c r="M883" s="3"/>
      <c r="U883" s="3"/>
      <c r="Y883" s="3"/>
    </row>
    <row r="884" ht="12.75" spans="1:25">
      <c r="A884" s="132"/>
      <c r="B884" s="3"/>
      <c r="C884" s="3"/>
      <c r="D884" s="3"/>
      <c r="E884" s="3"/>
      <c r="F884" s="3"/>
      <c r="G884" s="3"/>
      <c r="H884" s="3"/>
      <c r="I884" s="3"/>
      <c r="M884" s="3"/>
      <c r="U884" s="3"/>
      <c r="Y884" s="3"/>
    </row>
    <row r="885" ht="12.75" spans="1:25">
      <c r="A885" s="132"/>
      <c r="B885" s="3"/>
      <c r="C885" s="3"/>
      <c r="D885" s="3"/>
      <c r="E885" s="3"/>
      <c r="F885" s="3"/>
      <c r="G885" s="3"/>
      <c r="H885" s="3"/>
      <c r="I885" s="3"/>
      <c r="M885" s="3"/>
      <c r="U885" s="3"/>
      <c r="Y885" s="3"/>
    </row>
    <row r="886" ht="12.75" spans="1:25">
      <c r="A886" s="132"/>
      <c r="B886" s="3"/>
      <c r="C886" s="3"/>
      <c r="D886" s="3"/>
      <c r="E886" s="3"/>
      <c r="F886" s="3"/>
      <c r="G886" s="3"/>
      <c r="H886" s="3"/>
      <c r="I886" s="3"/>
      <c r="M886" s="3"/>
      <c r="U886" s="3"/>
      <c r="Y886" s="3"/>
    </row>
    <row r="887" ht="12.75" spans="1:25">
      <c r="A887" s="132"/>
      <c r="B887" s="3"/>
      <c r="C887" s="3"/>
      <c r="D887" s="3"/>
      <c r="E887" s="3"/>
      <c r="F887" s="3"/>
      <c r="G887" s="3"/>
      <c r="H887" s="3"/>
      <c r="I887" s="3"/>
      <c r="M887" s="3"/>
      <c r="U887" s="3"/>
      <c r="Y887" s="3"/>
    </row>
    <row r="888" ht="12.75" spans="1:25">
      <c r="A888" s="132"/>
      <c r="B888" s="3"/>
      <c r="C888" s="3"/>
      <c r="D888" s="3"/>
      <c r="E888" s="3"/>
      <c r="F888" s="3"/>
      <c r="G888" s="3"/>
      <c r="H888" s="3"/>
      <c r="I888" s="3"/>
      <c r="M888" s="3"/>
      <c r="U888" s="3"/>
      <c r="Y888" s="3"/>
    </row>
    <row r="889" ht="12.75" spans="1:25">
      <c r="A889" s="132"/>
      <c r="B889" s="3"/>
      <c r="C889" s="3"/>
      <c r="D889" s="3"/>
      <c r="E889" s="3"/>
      <c r="F889" s="3"/>
      <c r="G889" s="3"/>
      <c r="H889" s="3"/>
      <c r="I889" s="3"/>
      <c r="M889" s="3"/>
      <c r="U889" s="3"/>
      <c r="Y889" s="3"/>
    </row>
    <row r="890" ht="12.75" spans="1:25">
      <c r="A890" s="132"/>
      <c r="B890" s="3"/>
      <c r="C890" s="3"/>
      <c r="D890" s="3"/>
      <c r="E890" s="3"/>
      <c r="F890" s="3"/>
      <c r="G890" s="3"/>
      <c r="H890" s="3"/>
      <c r="I890" s="3"/>
      <c r="M890" s="3"/>
      <c r="U890" s="3"/>
      <c r="Y890" s="3"/>
    </row>
    <row r="891" ht="12.75" spans="1:25">
      <c r="A891" s="132"/>
      <c r="B891" s="3"/>
      <c r="C891" s="3"/>
      <c r="D891" s="3"/>
      <c r="E891" s="3"/>
      <c r="F891" s="3"/>
      <c r="G891" s="3"/>
      <c r="H891" s="3"/>
      <c r="I891" s="3"/>
      <c r="M891" s="3"/>
      <c r="U891" s="3"/>
      <c r="Y891" s="3"/>
    </row>
    <row r="892" ht="12.75" spans="1:25">
      <c r="A892" s="132"/>
      <c r="B892" s="3"/>
      <c r="C892" s="3"/>
      <c r="D892" s="3"/>
      <c r="E892" s="3"/>
      <c r="F892" s="3"/>
      <c r="G892" s="3"/>
      <c r="H892" s="3"/>
      <c r="I892" s="3"/>
      <c r="M892" s="3"/>
      <c r="U892" s="3"/>
      <c r="Y892" s="3"/>
    </row>
    <row r="893" ht="12.75" spans="1:25">
      <c r="A893" s="132"/>
      <c r="B893" s="3"/>
      <c r="C893" s="3"/>
      <c r="D893" s="3"/>
      <c r="E893" s="3"/>
      <c r="F893" s="3"/>
      <c r="G893" s="3"/>
      <c r="H893" s="3"/>
      <c r="I893" s="3"/>
      <c r="M893" s="3"/>
      <c r="U893" s="3"/>
      <c r="Y893" s="3"/>
    </row>
    <row r="894" ht="12.75" spans="1:25">
      <c r="A894" s="132"/>
      <c r="B894" s="3"/>
      <c r="C894" s="3"/>
      <c r="D894" s="3"/>
      <c r="E894" s="3"/>
      <c r="F894" s="3"/>
      <c r="G894" s="3"/>
      <c r="H894" s="3"/>
      <c r="I894" s="3"/>
      <c r="M894" s="3"/>
      <c r="U894" s="3"/>
      <c r="Y894" s="3"/>
    </row>
    <row r="895" ht="12.75" spans="1:25">
      <c r="A895" s="132"/>
      <c r="B895" s="3"/>
      <c r="C895" s="3"/>
      <c r="D895" s="3"/>
      <c r="E895" s="3"/>
      <c r="F895" s="3"/>
      <c r="G895" s="3"/>
      <c r="H895" s="3"/>
      <c r="I895" s="3"/>
      <c r="M895" s="3"/>
      <c r="U895" s="3"/>
      <c r="Y895" s="3"/>
    </row>
    <row r="896" ht="12.75" spans="1:25">
      <c r="A896" s="132"/>
      <c r="B896" s="3"/>
      <c r="C896" s="3"/>
      <c r="D896" s="3"/>
      <c r="E896" s="3"/>
      <c r="F896" s="3"/>
      <c r="G896" s="3"/>
      <c r="H896" s="3"/>
      <c r="I896" s="3"/>
      <c r="M896" s="3"/>
      <c r="U896" s="3"/>
      <c r="Y896" s="3"/>
    </row>
    <row r="897" ht="12.75" spans="1:25">
      <c r="A897" s="132"/>
      <c r="B897" s="3"/>
      <c r="C897" s="3"/>
      <c r="D897" s="3"/>
      <c r="E897" s="3"/>
      <c r="F897" s="3"/>
      <c r="G897" s="3"/>
      <c r="H897" s="3"/>
      <c r="I897" s="3"/>
      <c r="M897" s="3"/>
      <c r="U897" s="3"/>
      <c r="Y897" s="3"/>
    </row>
    <row r="898" ht="12.75" spans="1:25">
      <c r="A898" s="132"/>
      <c r="B898" s="3"/>
      <c r="C898" s="3"/>
      <c r="D898" s="3"/>
      <c r="E898" s="3"/>
      <c r="F898" s="3"/>
      <c r="G898" s="3"/>
      <c r="H898" s="3"/>
      <c r="I898" s="3"/>
      <c r="M898" s="3"/>
      <c r="U898" s="3"/>
      <c r="Y898" s="3"/>
    </row>
    <row r="899" ht="12.75" spans="1:25">
      <c r="A899" s="132"/>
      <c r="B899" s="3"/>
      <c r="C899" s="3"/>
      <c r="D899" s="3"/>
      <c r="E899" s="3"/>
      <c r="F899" s="3"/>
      <c r="G899" s="3"/>
      <c r="H899" s="3"/>
      <c r="I899" s="3"/>
      <c r="M899" s="3"/>
      <c r="U899" s="3"/>
      <c r="Y899" s="3"/>
    </row>
    <row r="900" ht="12.75" spans="1:25">
      <c r="A900" s="132"/>
      <c r="B900" s="3"/>
      <c r="C900" s="3"/>
      <c r="D900" s="3"/>
      <c r="E900" s="3"/>
      <c r="F900" s="3"/>
      <c r="G900" s="3"/>
      <c r="H900" s="3"/>
      <c r="I900" s="3"/>
      <c r="M900" s="3"/>
      <c r="U900" s="3"/>
      <c r="Y900" s="3"/>
    </row>
    <row r="901" ht="12.75" spans="1:25">
      <c r="A901" s="132"/>
      <c r="B901" s="3"/>
      <c r="C901" s="3"/>
      <c r="D901" s="3"/>
      <c r="E901" s="3"/>
      <c r="F901" s="3"/>
      <c r="G901" s="3"/>
      <c r="H901" s="3"/>
      <c r="I901" s="3"/>
      <c r="M901" s="3"/>
      <c r="U901" s="3"/>
      <c r="Y901" s="3"/>
    </row>
    <row r="902" ht="12.75" spans="1:25">
      <c r="A902" s="132"/>
      <c r="B902" s="3"/>
      <c r="C902" s="3"/>
      <c r="D902" s="3"/>
      <c r="E902" s="3"/>
      <c r="F902" s="3"/>
      <c r="G902" s="3"/>
      <c r="H902" s="3"/>
      <c r="I902" s="3"/>
      <c r="M902" s="3"/>
      <c r="U902" s="3"/>
      <c r="Y902" s="3"/>
    </row>
    <row r="903" ht="12.75" spans="1:25">
      <c r="A903" s="132"/>
      <c r="B903" s="3"/>
      <c r="C903" s="3"/>
      <c r="D903" s="3"/>
      <c r="E903" s="3"/>
      <c r="F903" s="3"/>
      <c r="G903" s="3"/>
      <c r="H903" s="3"/>
      <c r="I903" s="3"/>
      <c r="M903" s="3"/>
      <c r="U903" s="3"/>
      <c r="Y903" s="3"/>
    </row>
    <row r="904" ht="12.75" spans="1:25">
      <c r="A904" s="132"/>
      <c r="B904" s="3"/>
      <c r="C904" s="3"/>
      <c r="D904" s="3"/>
      <c r="E904" s="3"/>
      <c r="F904" s="3"/>
      <c r="G904" s="3"/>
      <c r="H904" s="3"/>
      <c r="I904" s="3"/>
      <c r="M904" s="3"/>
      <c r="U904" s="3"/>
      <c r="Y904" s="3"/>
    </row>
    <row r="905" ht="12.75" spans="1:25">
      <c r="A905" s="132"/>
      <c r="B905" s="3"/>
      <c r="C905" s="3"/>
      <c r="D905" s="3"/>
      <c r="E905" s="3"/>
      <c r="F905" s="3"/>
      <c r="G905" s="3"/>
      <c r="H905" s="3"/>
      <c r="I905" s="3"/>
      <c r="M905" s="3"/>
      <c r="U905" s="3"/>
      <c r="Y905" s="3"/>
    </row>
    <row r="906" ht="12.75" spans="1:25">
      <c r="A906" s="132"/>
      <c r="B906" s="3"/>
      <c r="C906" s="3"/>
      <c r="D906" s="3"/>
      <c r="E906" s="3"/>
      <c r="F906" s="3"/>
      <c r="G906" s="3"/>
      <c r="H906" s="3"/>
      <c r="I906" s="3"/>
      <c r="M906" s="3"/>
      <c r="U906" s="3"/>
      <c r="Y906" s="3"/>
    </row>
    <row r="907" ht="12.75" spans="1:25">
      <c r="A907" s="132"/>
      <c r="B907" s="3"/>
      <c r="C907" s="3"/>
      <c r="D907" s="3"/>
      <c r="E907" s="3"/>
      <c r="F907" s="3"/>
      <c r="G907" s="3"/>
      <c r="H907" s="3"/>
      <c r="I907" s="3"/>
      <c r="M907" s="3"/>
      <c r="U907" s="3"/>
      <c r="Y907" s="3"/>
    </row>
    <row r="908" ht="12.75" spans="1:25">
      <c r="A908" s="132"/>
      <c r="B908" s="3"/>
      <c r="C908" s="3"/>
      <c r="D908" s="3"/>
      <c r="E908" s="3"/>
      <c r="F908" s="3"/>
      <c r="G908" s="3"/>
      <c r="H908" s="3"/>
      <c r="I908" s="3"/>
      <c r="M908" s="3"/>
      <c r="U908" s="3"/>
      <c r="Y908" s="3"/>
    </row>
    <row r="909" ht="12.75" spans="1:25">
      <c r="A909" s="132"/>
      <c r="B909" s="3"/>
      <c r="C909" s="3"/>
      <c r="D909" s="3"/>
      <c r="E909" s="3"/>
      <c r="F909" s="3"/>
      <c r="G909" s="3"/>
      <c r="H909" s="3"/>
      <c r="I909" s="3"/>
      <c r="M909" s="3"/>
      <c r="U909" s="3"/>
      <c r="Y909" s="3"/>
    </row>
    <row r="910" ht="12.75" spans="1:25">
      <c r="A910" s="132"/>
      <c r="B910" s="3"/>
      <c r="C910" s="3"/>
      <c r="D910" s="3"/>
      <c r="E910" s="3"/>
      <c r="F910" s="3"/>
      <c r="G910" s="3"/>
      <c r="H910" s="3"/>
      <c r="I910" s="3"/>
      <c r="M910" s="3"/>
      <c r="U910" s="3"/>
      <c r="Y910" s="3"/>
    </row>
    <row r="911" ht="12.75" spans="1:25">
      <c r="A911" s="132"/>
      <c r="B911" s="3"/>
      <c r="C911" s="3"/>
      <c r="D911" s="3"/>
      <c r="E911" s="3"/>
      <c r="F911" s="3"/>
      <c r="G911" s="3"/>
      <c r="H911" s="3"/>
      <c r="I911" s="3"/>
      <c r="M911" s="3"/>
      <c r="U911" s="3"/>
      <c r="Y911" s="3"/>
    </row>
    <row r="912" ht="12.75" spans="1:25">
      <c r="A912" s="132"/>
      <c r="B912" s="3"/>
      <c r="C912" s="3"/>
      <c r="D912" s="3"/>
      <c r="E912" s="3"/>
      <c r="F912" s="3"/>
      <c r="G912" s="3"/>
      <c r="H912" s="3"/>
      <c r="I912" s="3"/>
      <c r="M912" s="3"/>
      <c r="U912" s="3"/>
      <c r="Y912" s="3"/>
    </row>
    <row r="913" ht="12.75" spans="1:25">
      <c r="A913" s="132"/>
      <c r="B913" s="3"/>
      <c r="C913" s="3"/>
      <c r="D913" s="3"/>
      <c r="E913" s="3"/>
      <c r="F913" s="3"/>
      <c r="G913" s="3"/>
      <c r="H913" s="3"/>
      <c r="I913" s="3"/>
      <c r="M913" s="3"/>
      <c r="U913" s="3"/>
      <c r="Y913" s="3"/>
    </row>
    <row r="914" ht="12.75" spans="1:25">
      <c r="A914" s="132"/>
      <c r="B914" s="3"/>
      <c r="C914" s="3"/>
      <c r="D914" s="3"/>
      <c r="E914" s="3"/>
      <c r="F914" s="3"/>
      <c r="G914" s="3"/>
      <c r="H914" s="3"/>
      <c r="I914" s="3"/>
      <c r="M914" s="3"/>
      <c r="U914" s="3"/>
      <c r="Y914" s="3"/>
    </row>
    <row r="915" ht="12.75" spans="1:25">
      <c r="A915" s="132"/>
      <c r="B915" s="3"/>
      <c r="C915" s="3"/>
      <c r="D915" s="3"/>
      <c r="E915" s="3"/>
      <c r="F915" s="3"/>
      <c r="G915" s="3"/>
      <c r="H915" s="3"/>
      <c r="I915" s="3"/>
      <c r="M915" s="3"/>
      <c r="U915" s="3"/>
      <c r="Y915" s="3"/>
    </row>
    <row r="916" ht="12.75" spans="1:25">
      <c r="A916" s="132"/>
      <c r="B916" s="3"/>
      <c r="C916" s="3"/>
      <c r="D916" s="3"/>
      <c r="E916" s="3"/>
      <c r="F916" s="3"/>
      <c r="G916" s="3"/>
      <c r="H916" s="3"/>
      <c r="I916" s="3"/>
      <c r="M916" s="3"/>
      <c r="U916" s="3"/>
      <c r="Y916" s="3"/>
    </row>
    <row r="917" ht="12.75" spans="1:25">
      <c r="A917" s="132"/>
      <c r="B917" s="3"/>
      <c r="C917" s="3"/>
      <c r="D917" s="3"/>
      <c r="E917" s="3"/>
      <c r="F917" s="3"/>
      <c r="G917" s="3"/>
      <c r="H917" s="3"/>
      <c r="I917" s="3"/>
      <c r="M917" s="3"/>
      <c r="U917" s="3"/>
      <c r="Y917" s="3"/>
    </row>
    <row r="918" ht="12.75" spans="1:25">
      <c r="A918" s="132"/>
      <c r="B918" s="3"/>
      <c r="C918" s="3"/>
      <c r="D918" s="3"/>
      <c r="E918" s="3"/>
      <c r="F918" s="3"/>
      <c r="G918" s="3"/>
      <c r="H918" s="3"/>
      <c r="I918" s="3"/>
      <c r="M918" s="3"/>
      <c r="U918" s="3"/>
      <c r="Y918" s="3"/>
    </row>
    <row r="919" ht="12.75" spans="1:25">
      <c r="A919" s="132"/>
      <c r="B919" s="3"/>
      <c r="C919" s="3"/>
      <c r="D919" s="3"/>
      <c r="E919" s="3"/>
      <c r="F919" s="3"/>
      <c r="G919" s="3"/>
      <c r="H919" s="3"/>
      <c r="I919" s="3"/>
      <c r="M919" s="3"/>
      <c r="U919" s="3"/>
      <c r="Y919" s="3"/>
    </row>
    <row r="920" ht="12.75" spans="1:25">
      <c r="A920" s="132"/>
      <c r="B920" s="3"/>
      <c r="C920" s="3"/>
      <c r="D920" s="3"/>
      <c r="E920" s="3"/>
      <c r="F920" s="3"/>
      <c r="G920" s="3"/>
      <c r="H920" s="3"/>
      <c r="I920" s="3"/>
      <c r="M920" s="3"/>
      <c r="U920" s="3"/>
      <c r="Y920" s="3"/>
    </row>
    <row r="921" ht="12.75" spans="1:25">
      <c r="A921" s="132"/>
      <c r="B921" s="3"/>
      <c r="C921" s="3"/>
      <c r="D921" s="3"/>
      <c r="E921" s="3"/>
      <c r="F921" s="3"/>
      <c r="G921" s="3"/>
      <c r="H921" s="3"/>
      <c r="I921" s="3"/>
      <c r="M921" s="3"/>
      <c r="U921" s="3"/>
      <c r="Y921" s="3"/>
    </row>
    <row r="922" ht="12.75" spans="1:25">
      <c r="A922" s="132"/>
      <c r="B922" s="3"/>
      <c r="C922" s="3"/>
      <c r="D922" s="3"/>
      <c r="E922" s="3"/>
      <c r="F922" s="3"/>
      <c r="G922" s="3"/>
      <c r="H922" s="3"/>
      <c r="I922" s="3"/>
      <c r="M922" s="3"/>
      <c r="U922" s="3"/>
      <c r="Y922" s="3"/>
    </row>
    <row r="923" ht="12.75" spans="1:25">
      <c r="A923" s="132"/>
      <c r="B923" s="3"/>
      <c r="C923" s="3"/>
      <c r="D923" s="3"/>
      <c r="E923" s="3"/>
      <c r="F923" s="3"/>
      <c r="G923" s="3"/>
      <c r="H923" s="3"/>
      <c r="I923" s="3"/>
      <c r="M923" s="3"/>
      <c r="U923" s="3"/>
      <c r="Y923" s="3"/>
    </row>
    <row r="924" ht="12.75" spans="1:25">
      <c r="A924" s="132"/>
      <c r="B924" s="3"/>
      <c r="C924" s="3"/>
      <c r="D924" s="3"/>
      <c r="E924" s="3"/>
      <c r="F924" s="3"/>
      <c r="G924" s="3"/>
      <c r="H924" s="3"/>
      <c r="I924" s="3"/>
      <c r="M924" s="3"/>
      <c r="U924" s="3"/>
      <c r="Y924" s="3"/>
    </row>
    <row r="925" ht="12.75" spans="1:25">
      <c r="A925" s="132"/>
      <c r="B925" s="3"/>
      <c r="C925" s="3"/>
      <c r="D925" s="3"/>
      <c r="E925" s="3"/>
      <c r="F925" s="3"/>
      <c r="G925" s="3"/>
      <c r="H925" s="3"/>
      <c r="I925" s="3"/>
      <c r="M925" s="3"/>
      <c r="U925" s="3"/>
      <c r="Y925" s="3"/>
    </row>
    <row r="926" ht="12.75" spans="1:25">
      <c r="A926" s="132"/>
      <c r="B926" s="3"/>
      <c r="C926" s="3"/>
      <c r="D926" s="3"/>
      <c r="E926" s="3"/>
      <c r="F926" s="3"/>
      <c r="G926" s="3"/>
      <c r="H926" s="3"/>
      <c r="I926" s="3"/>
      <c r="M926" s="3"/>
      <c r="U926" s="3"/>
      <c r="Y926" s="3"/>
    </row>
    <row r="927" ht="12.75" spans="1:25">
      <c r="A927" s="132"/>
      <c r="B927" s="3"/>
      <c r="C927" s="3"/>
      <c r="D927" s="3"/>
      <c r="E927" s="3"/>
      <c r="F927" s="3"/>
      <c r="G927" s="3"/>
      <c r="H927" s="3"/>
      <c r="I927" s="3"/>
      <c r="M927" s="3"/>
      <c r="U927" s="3"/>
      <c r="Y927" s="3"/>
    </row>
    <row r="928" ht="12.75" spans="1:25">
      <c r="A928" s="132"/>
      <c r="B928" s="3"/>
      <c r="C928" s="3"/>
      <c r="D928" s="3"/>
      <c r="E928" s="3"/>
      <c r="F928" s="3"/>
      <c r="G928" s="3"/>
      <c r="H928" s="3"/>
      <c r="I928" s="3"/>
      <c r="M928" s="3"/>
      <c r="U928" s="3"/>
      <c r="Y928" s="3"/>
    </row>
    <row r="929" ht="12.75" spans="1:25">
      <c r="A929" s="132"/>
      <c r="B929" s="3"/>
      <c r="C929" s="3"/>
      <c r="D929" s="3"/>
      <c r="E929" s="3"/>
      <c r="F929" s="3"/>
      <c r="G929" s="3"/>
      <c r="H929" s="3"/>
      <c r="I929" s="3"/>
      <c r="M929" s="3"/>
      <c r="U929" s="3"/>
      <c r="Y929" s="3"/>
    </row>
    <row r="930" ht="12.75" spans="1:25">
      <c r="A930" s="132"/>
      <c r="B930" s="3"/>
      <c r="C930" s="3"/>
      <c r="D930" s="3"/>
      <c r="E930" s="3"/>
      <c r="F930" s="3"/>
      <c r="G930" s="3"/>
      <c r="H930" s="3"/>
      <c r="I930" s="3"/>
      <c r="M930" s="3"/>
      <c r="U930" s="3"/>
      <c r="Y930" s="3"/>
    </row>
    <row r="931" ht="12.75" spans="1:25">
      <c r="A931" s="132"/>
      <c r="B931" s="3"/>
      <c r="C931" s="3"/>
      <c r="D931" s="3"/>
      <c r="E931" s="3"/>
      <c r="F931" s="3"/>
      <c r="G931" s="3"/>
      <c r="H931" s="3"/>
      <c r="I931" s="3"/>
      <c r="M931" s="3"/>
      <c r="U931" s="3"/>
      <c r="Y931" s="3"/>
    </row>
    <row r="932" ht="12.75" spans="1:25">
      <c r="A932" s="132"/>
      <c r="B932" s="3"/>
      <c r="C932" s="3"/>
      <c r="D932" s="3"/>
      <c r="E932" s="3"/>
      <c r="F932" s="3"/>
      <c r="G932" s="3"/>
      <c r="H932" s="3"/>
      <c r="I932" s="3"/>
      <c r="M932" s="3"/>
      <c r="U932" s="3"/>
      <c r="Y932" s="3"/>
    </row>
    <row r="933" ht="12.75" spans="1:25">
      <c r="A933" s="132"/>
      <c r="B933" s="3"/>
      <c r="C933" s="3"/>
      <c r="D933" s="3"/>
      <c r="E933" s="3"/>
      <c r="F933" s="3"/>
      <c r="G933" s="3"/>
      <c r="H933" s="3"/>
      <c r="I933" s="3"/>
      <c r="M933" s="3"/>
      <c r="U933" s="3"/>
      <c r="Y933" s="3"/>
    </row>
    <row r="934" ht="12.75" spans="1:25">
      <c r="A934" s="132"/>
      <c r="B934" s="3"/>
      <c r="C934" s="3"/>
      <c r="D934" s="3"/>
      <c r="E934" s="3"/>
      <c r="F934" s="3"/>
      <c r="G934" s="3"/>
      <c r="H934" s="3"/>
      <c r="I934" s="3"/>
      <c r="M934" s="3"/>
      <c r="U934" s="3"/>
      <c r="Y934" s="3"/>
    </row>
    <row r="935" ht="12.75" spans="1:25">
      <c r="A935" s="132"/>
      <c r="B935" s="3"/>
      <c r="C935" s="3"/>
      <c r="D935" s="3"/>
      <c r="E935" s="3"/>
      <c r="F935" s="3"/>
      <c r="G935" s="3"/>
      <c r="H935" s="3"/>
      <c r="I935" s="3"/>
      <c r="M935" s="3"/>
      <c r="U935" s="3"/>
      <c r="Y935" s="3"/>
    </row>
    <row r="936" ht="12.75" spans="1:25">
      <c r="A936" s="132"/>
      <c r="B936" s="3"/>
      <c r="C936" s="3"/>
      <c r="D936" s="3"/>
      <c r="E936" s="3"/>
      <c r="F936" s="3"/>
      <c r="G936" s="3"/>
      <c r="H936" s="3"/>
      <c r="I936" s="3"/>
      <c r="M936" s="3"/>
      <c r="U936" s="3"/>
      <c r="Y936" s="3"/>
    </row>
    <row r="937" ht="12.75" spans="1:25">
      <c r="A937" s="132"/>
      <c r="B937" s="3"/>
      <c r="C937" s="3"/>
      <c r="D937" s="3"/>
      <c r="E937" s="3"/>
      <c r="F937" s="3"/>
      <c r="G937" s="3"/>
      <c r="H937" s="3"/>
      <c r="I937" s="3"/>
      <c r="M937" s="3"/>
      <c r="U937" s="3"/>
      <c r="Y937" s="3"/>
    </row>
    <row r="938" ht="12.75" spans="1:25">
      <c r="A938" s="132"/>
      <c r="B938" s="3"/>
      <c r="C938" s="3"/>
      <c r="D938" s="3"/>
      <c r="E938" s="3"/>
      <c r="F938" s="3"/>
      <c r="G938" s="3"/>
      <c r="H938" s="3"/>
      <c r="I938" s="3"/>
      <c r="M938" s="3"/>
      <c r="U938" s="3"/>
      <c r="Y938" s="3"/>
    </row>
    <row r="939" ht="12.75" spans="1:25">
      <c r="A939" s="132"/>
      <c r="B939" s="3"/>
      <c r="C939" s="3"/>
      <c r="D939" s="3"/>
      <c r="E939" s="3"/>
      <c r="F939" s="3"/>
      <c r="G939" s="3"/>
      <c r="H939" s="3"/>
      <c r="I939" s="3"/>
      <c r="M939" s="3"/>
      <c r="U939" s="3"/>
      <c r="Y939" s="3"/>
    </row>
    <row r="940" ht="12.75" spans="1:25">
      <c r="A940" s="132"/>
      <c r="B940" s="3"/>
      <c r="C940" s="3"/>
      <c r="D940" s="3"/>
      <c r="E940" s="3"/>
      <c r="F940" s="3"/>
      <c r="G940" s="3"/>
      <c r="H940" s="3"/>
      <c r="I940" s="3"/>
      <c r="M940" s="3"/>
      <c r="U940" s="3"/>
      <c r="Y940" s="3"/>
    </row>
    <row r="941" ht="12.75" spans="1:25">
      <c r="A941" s="132"/>
      <c r="B941" s="3"/>
      <c r="C941" s="3"/>
      <c r="D941" s="3"/>
      <c r="E941" s="3"/>
      <c r="F941" s="3"/>
      <c r="G941" s="3"/>
      <c r="H941" s="3"/>
      <c r="I941" s="3"/>
      <c r="M941" s="3"/>
      <c r="U941" s="3"/>
      <c r="Y941" s="3"/>
    </row>
    <row r="942" ht="12.75" spans="1:25">
      <c r="A942" s="132"/>
      <c r="B942" s="3"/>
      <c r="C942" s="3"/>
      <c r="D942" s="3"/>
      <c r="E942" s="3"/>
      <c r="F942" s="3"/>
      <c r="G942" s="3"/>
      <c r="H942" s="3"/>
      <c r="I942" s="3"/>
      <c r="M942" s="3"/>
      <c r="U942" s="3"/>
      <c r="Y942" s="3"/>
    </row>
    <row r="943" ht="12.75" spans="1:25">
      <c r="A943" s="132"/>
      <c r="B943" s="3"/>
      <c r="C943" s="3"/>
      <c r="D943" s="3"/>
      <c r="E943" s="3"/>
      <c r="F943" s="3"/>
      <c r="G943" s="3"/>
      <c r="H943" s="3"/>
      <c r="I943" s="3"/>
      <c r="M943" s="3"/>
      <c r="U943" s="3"/>
      <c r="Y943" s="3"/>
    </row>
    <row r="944" ht="12.75" spans="1:25">
      <c r="A944" s="132"/>
      <c r="B944" s="3"/>
      <c r="C944" s="3"/>
      <c r="D944" s="3"/>
      <c r="E944" s="3"/>
      <c r="F944" s="3"/>
      <c r="G944" s="3"/>
      <c r="H944" s="3"/>
      <c r="I944" s="3"/>
      <c r="M944" s="3"/>
      <c r="U944" s="3"/>
      <c r="Y944" s="3"/>
    </row>
    <row r="945" ht="12.75" spans="1:25">
      <c r="A945" s="132"/>
      <c r="B945" s="3"/>
      <c r="C945" s="3"/>
      <c r="D945" s="3"/>
      <c r="E945" s="3"/>
      <c r="F945" s="3"/>
      <c r="G945" s="3"/>
      <c r="H945" s="3"/>
      <c r="I945" s="3"/>
      <c r="M945" s="3"/>
      <c r="U945" s="3"/>
      <c r="Y945" s="3"/>
    </row>
    <row r="946" ht="12.75" spans="1:25">
      <c r="A946" s="132"/>
      <c r="B946" s="3"/>
      <c r="C946" s="3"/>
      <c r="D946" s="3"/>
      <c r="E946" s="3"/>
      <c r="F946" s="3"/>
      <c r="G946" s="3"/>
      <c r="H946" s="3"/>
      <c r="I946" s="3"/>
      <c r="M946" s="3"/>
      <c r="U946" s="3"/>
      <c r="Y946" s="3"/>
    </row>
    <row r="947" ht="12.75" spans="1:25">
      <c r="A947" s="132"/>
      <c r="B947" s="3"/>
      <c r="C947" s="3"/>
      <c r="D947" s="3"/>
      <c r="E947" s="3"/>
      <c r="F947" s="3"/>
      <c r="G947" s="3"/>
      <c r="H947" s="3"/>
      <c r="I947" s="3"/>
      <c r="M947" s="3"/>
      <c r="U947" s="3"/>
      <c r="Y947" s="3"/>
    </row>
    <row r="948" ht="12.75" spans="1:25">
      <c r="A948" s="132"/>
      <c r="B948" s="3"/>
      <c r="C948" s="3"/>
      <c r="D948" s="3"/>
      <c r="E948" s="3"/>
      <c r="F948" s="3"/>
      <c r="G948" s="3"/>
      <c r="H948" s="3"/>
      <c r="I948" s="3"/>
      <c r="M948" s="3"/>
      <c r="U948" s="3"/>
      <c r="Y948" s="3"/>
    </row>
    <row r="949" ht="12.75" spans="1:25">
      <c r="A949" s="132"/>
      <c r="B949" s="3"/>
      <c r="C949" s="3"/>
      <c r="D949" s="3"/>
      <c r="E949" s="3"/>
      <c r="F949" s="3"/>
      <c r="G949" s="3"/>
      <c r="H949" s="3"/>
      <c r="I949" s="3"/>
      <c r="M949" s="3"/>
      <c r="U949" s="3"/>
      <c r="Y949" s="3"/>
    </row>
    <row r="950" ht="12.75" spans="1:25">
      <c r="A950" s="132"/>
      <c r="B950" s="3"/>
      <c r="C950" s="3"/>
      <c r="D950" s="3"/>
      <c r="E950" s="3"/>
      <c r="F950" s="3"/>
      <c r="G950" s="3"/>
      <c r="H950" s="3"/>
      <c r="I950" s="3"/>
      <c r="M950" s="3"/>
      <c r="U950" s="3"/>
      <c r="Y950" s="3"/>
    </row>
    <row r="951" ht="12.75" spans="1:25">
      <c r="A951" s="132"/>
      <c r="B951" s="3"/>
      <c r="C951" s="3"/>
      <c r="D951" s="3"/>
      <c r="E951" s="3"/>
      <c r="F951" s="3"/>
      <c r="G951" s="3"/>
      <c r="H951" s="3"/>
      <c r="I951" s="3"/>
      <c r="M951" s="3"/>
      <c r="U951" s="3"/>
      <c r="Y951" s="3"/>
    </row>
    <row r="952" ht="12.75" spans="1:25">
      <c r="A952" s="132"/>
      <c r="B952" s="3"/>
      <c r="C952" s="3"/>
      <c r="D952" s="3"/>
      <c r="E952" s="3"/>
      <c r="F952" s="3"/>
      <c r="G952" s="3"/>
      <c r="H952" s="3"/>
      <c r="I952" s="3"/>
      <c r="M952" s="3"/>
      <c r="U952" s="3"/>
      <c r="Y952" s="3"/>
    </row>
    <row r="953" ht="12.75" spans="1:25">
      <c r="A953" s="132"/>
      <c r="B953" s="3"/>
      <c r="C953" s="3"/>
      <c r="D953" s="3"/>
      <c r="E953" s="3"/>
      <c r="F953" s="3"/>
      <c r="G953" s="3"/>
      <c r="H953" s="3"/>
      <c r="I953" s="3"/>
      <c r="M953" s="3"/>
      <c r="U953" s="3"/>
      <c r="Y953" s="3"/>
    </row>
    <row r="954" ht="12.75" spans="1:25">
      <c r="A954" s="132"/>
      <c r="B954" s="3"/>
      <c r="C954" s="3"/>
      <c r="D954" s="3"/>
      <c r="E954" s="3"/>
      <c r="F954" s="3"/>
      <c r="G954" s="3"/>
      <c r="H954" s="3"/>
      <c r="I954" s="3"/>
      <c r="M954" s="3"/>
      <c r="U954" s="3"/>
      <c r="Y954" s="3"/>
    </row>
    <row r="955" ht="12.75" spans="1:25">
      <c r="A955" s="132"/>
      <c r="B955" s="3"/>
      <c r="C955" s="3"/>
      <c r="D955" s="3"/>
      <c r="E955" s="3"/>
      <c r="F955" s="3"/>
      <c r="G955" s="3"/>
      <c r="H955" s="3"/>
      <c r="I955" s="3"/>
      <c r="M955" s="3"/>
      <c r="U955" s="3"/>
      <c r="Y955" s="3"/>
    </row>
    <row r="956" ht="12.75" spans="1:25">
      <c r="A956" s="132"/>
      <c r="B956" s="3"/>
      <c r="C956" s="3"/>
      <c r="D956" s="3"/>
      <c r="E956" s="3"/>
      <c r="F956" s="3"/>
      <c r="G956" s="3"/>
      <c r="H956" s="3"/>
      <c r="I956" s="3"/>
      <c r="M956" s="3"/>
      <c r="U956" s="3"/>
      <c r="Y956" s="3"/>
    </row>
    <row r="957" ht="12.75" spans="1:25">
      <c r="A957" s="132"/>
      <c r="B957" s="3"/>
      <c r="C957" s="3"/>
      <c r="D957" s="3"/>
      <c r="E957" s="3"/>
      <c r="F957" s="3"/>
      <c r="G957" s="3"/>
      <c r="H957" s="3"/>
      <c r="I957" s="3"/>
      <c r="M957" s="3"/>
      <c r="U957" s="3"/>
      <c r="Y957" s="3"/>
    </row>
    <row r="958" ht="12.75" spans="1:25">
      <c r="A958" s="132"/>
      <c r="B958" s="3"/>
      <c r="C958" s="3"/>
      <c r="D958" s="3"/>
      <c r="E958" s="3"/>
      <c r="F958" s="3"/>
      <c r="G958" s="3"/>
      <c r="H958" s="3"/>
      <c r="I958" s="3"/>
      <c r="M958" s="3"/>
      <c r="U958" s="3"/>
      <c r="Y958" s="3"/>
    </row>
    <row r="959" ht="12.75" spans="1:25">
      <c r="A959" s="132"/>
      <c r="B959" s="3"/>
      <c r="C959" s="3"/>
      <c r="D959" s="3"/>
      <c r="E959" s="3"/>
      <c r="F959" s="3"/>
      <c r="G959" s="3"/>
      <c r="H959" s="3"/>
      <c r="I959" s="3"/>
      <c r="M959" s="3"/>
      <c r="U959" s="3"/>
      <c r="Y959" s="3"/>
    </row>
    <row r="960" ht="12.75" spans="1:25">
      <c r="A960" s="132"/>
      <c r="B960" s="3"/>
      <c r="C960" s="3"/>
      <c r="D960" s="3"/>
      <c r="E960" s="3"/>
      <c r="F960" s="3"/>
      <c r="G960" s="3"/>
      <c r="H960" s="3"/>
      <c r="I960" s="3"/>
      <c r="M960" s="3"/>
      <c r="U960" s="3"/>
      <c r="Y960" s="3"/>
    </row>
    <row r="961" ht="12.75" spans="1:25">
      <c r="A961" s="132"/>
      <c r="B961" s="3"/>
      <c r="C961" s="3"/>
      <c r="D961" s="3"/>
      <c r="E961" s="3"/>
      <c r="F961" s="3"/>
      <c r="G961" s="3"/>
      <c r="H961" s="3"/>
      <c r="I961" s="3"/>
      <c r="M961" s="3"/>
      <c r="U961" s="3"/>
      <c r="Y961" s="3"/>
    </row>
    <row r="962" ht="12.75" spans="1:25">
      <c r="A962" s="132"/>
      <c r="B962" s="3"/>
      <c r="C962" s="3"/>
      <c r="D962" s="3"/>
      <c r="E962" s="3"/>
      <c r="F962" s="3"/>
      <c r="G962" s="3"/>
      <c r="H962" s="3"/>
      <c r="I962" s="3"/>
      <c r="M962" s="3"/>
      <c r="U962" s="3"/>
      <c r="Y962" s="3"/>
    </row>
    <row r="963" ht="12.75" spans="1:25">
      <c r="A963" s="132"/>
      <c r="B963" s="3"/>
      <c r="C963" s="3"/>
      <c r="D963" s="3"/>
      <c r="E963" s="3"/>
      <c r="F963" s="3"/>
      <c r="G963" s="3"/>
      <c r="H963" s="3"/>
      <c r="I963" s="3"/>
      <c r="M963" s="3"/>
      <c r="U963" s="3"/>
      <c r="Y963" s="3"/>
    </row>
    <row r="964" ht="12.75" spans="1:25">
      <c r="A964" s="132"/>
      <c r="B964" s="3"/>
      <c r="C964" s="3"/>
      <c r="D964" s="3"/>
      <c r="E964" s="3"/>
      <c r="F964" s="3"/>
      <c r="G964" s="3"/>
      <c r="H964" s="3"/>
      <c r="I964" s="3"/>
      <c r="M964" s="3"/>
      <c r="U964" s="3"/>
      <c r="Y964" s="3"/>
    </row>
    <row r="965" ht="12.75" spans="1:25">
      <c r="A965" s="132"/>
      <c r="B965" s="3"/>
      <c r="C965" s="3"/>
      <c r="D965" s="3"/>
      <c r="E965" s="3"/>
      <c r="F965" s="3"/>
      <c r="G965" s="3"/>
      <c r="H965" s="3"/>
      <c r="I965" s="3"/>
      <c r="M965" s="3"/>
      <c r="U965" s="3"/>
      <c r="Y965" s="3"/>
    </row>
    <row r="966" ht="12.75" spans="1:25">
      <c r="A966" s="132"/>
      <c r="B966" s="3"/>
      <c r="C966" s="3"/>
      <c r="D966" s="3"/>
      <c r="E966" s="3"/>
      <c r="F966" s="3"/>
      <c r="G966" s="3"/>
      <c r="H966" s="3"/>
      <c r="I966" s="3"/>
      <c r="M966" s="3"/>
      <c r="U966" s="3"/>
      <c r="Y966" s="3"/>
    </row>
    <row r="967" ht="12.75" spans="1:25">
      <c r="A967" s="132"/>
      <c r="B967" s="3"/>
      <c r="C967" s="3"/>
      <c r="D967" s="3"/>
      <c r="E967" s="3"/>
      <c r="F967" s="3"/>
      <c r="G967" s="3"/>
      <c r="H967" s="3"/>
      <c r="I967" s="3"/>
      <c r="M967" s="3"/>
      <c r="U967" s="3"/>
      <c r="Y967" s="3"/>
    </row>
    <row r="968" ht="12.75" spans="1:25">
      <c r="A968" s="132"/>
      <c r="B968" s="3"/>
      <c r="C968" s="3"/>
      <c r="D968" s="3"/>
      <c r="E968" s="3"/>
      <c r="F968" s="3"/>
      <c r="G968" s="3"/>
      <c r="H968" s="3"/>
      <c r="I968" s="3"/>
      <c r="M968" s="3"/>
      <c r="U968" s="3"/>
      <c r="Y968" s="3"/>
    </row>
    <row r="969" ht="12.75" spans="1:25">
      <c r="A969" s="132"/>
      <c r="B969" s="3"/>
      <c r="C969" s="3"/>
      <c r="D969" s="3"/>
      <c r="E969" s="3"/>
      <c r="F969" s="3"/>
      <c r="G969" s="3"/>
      <c r="H969" s="3"/>
      <c r="I969" s="3"/>
      <c r="M969" s="3"/>
      <c r="U969" s="3"/>
      <c r="Y969" s="3"/>
    </row>
    <row r="970" ht="12.75" spans="1:25">
      <c r="A970" s="132"/>
      <c r="B970" s="3"/>
      <c r="C970" s="3"/>
      <c r="D970" s="3"/>
      <c r="E970" s="3"/>
      <c r="F970" s="3"/>
      <c r="G970" s="3"/>
      <c r="H970" s="3"/>
      <c r="I970" s="3"/>
      <c r="M970" s="3"/>
      <c r="U970" s="3"/>
      <c r="Y970" s="3"/>
    </row>
    <row r="971" ht="12.75" spans="1:25">
      <c r="A971" s="132"/>
      <c r="B971" s="3"/>
      <c r="C971" s="3"/>
      <c r="D971" s="3"/>
      <c r="E971" s="3"/>
      <c r="F971" s="3"/>
      <c r="G971" s="3"/>
      <c r="H971" s="3"/>
      <c r="I971" s="3"/>
      <c r="M971" s="3"/>
      <c r="U971" s="3"/>
      <c r="Y971" s="3"/>
    </row>
    <row r="972" ht="12.75" spans="1:25">
      <c r="A972" s="132"/>
      <c r="B972" s="3"/>
      <c r="C972" s="3"/>
      <c r="D972" s="3"/>
      <c r="E972" s="3"/>
      <c r="F972" s="3"/>
      <c r="G972" s="3"/>
      <c r="H972" s="3"/>
      <c r="I972" s="3"/>
      <c r="M972" s="3"/>
      <c r="U972" s="3"/>
      <c r="Y972" s="3"/>
    </row>
    <row r="973" ht="12.75" spans="1:25">
      <c r="A973" s="132"/>
      <c r="B973" s="3"/>
      <c r="C973" s="3"/>
      <c r="D973" s="3"/>
      <c r="E973" s="3"/>
      <c r="F973" s="3"/>
      <c r="G973" s="3"/>
      <c r="H973" s="3"/>
      <c r="I973" s="3"/>
      <c r="M973" s="3"/>
      <c r="U973" s="3"/>
      <c r="Y973" s="3"/>
    </row>
    <row r="974" ht="12.75" spans="1:25">
      <c r="A974" s="132"/>
      <c r="B974" s="3"/>
      <c r="C974" s="3"/>
      <c r="D974" s="3"/>
      <c r="E974" s="3"/>
      <c r="F974" s="3"/>
      <c r="G974" s="3"/>
      <c r="H974" s="3"/>
      <c r="I974" s="3"/>
      <c r="M974" s="3"/>
      <c r="U974" s="3"/>
      <c r="Y974" s="3"/>
    </row>
    <row r="975" ht="12.75" spans="1:25">
      <c r="A975" s="132"/>
      <c r="B975" s="3"/>
      <c r="C975" s="3"/>
      <c r="D975" s="3"/>
      <c r="E975" s="3"/>
      <c r="F975" s="3"/>
      <c r="G975" s="3"/>
      <c r="H975" s="3"/>
      <c r="I975" s="3"/>
      <c r="M975" s="3"/>
      <c r="U975" s="3"/>
      <c r="Y975" s="3"/>
    </row>
    <row r="976" ht="12.75" spans="1:25">
      <c r="A976" s="132"/>
      <c r="B976" s="3"/>
      <c r="C976" s="3"/>
      <c r="D976" s="3"/>
      <c r="E976" s="3"/>
      <c r="F976" s="3"/>
      <c r="G976" s="3"/>
      <c r="H976" s="3"/>
      <c r="I976" s="3"/>
      <c r="M976" s="3"/>
      <c r="U976" s="3"/>
      <c r="Y976" s="3"/>
    </row>
    <row r="977" ht="12.75" spans="1:25">
      <c r="A977" s="132"/>
      <c r="B977" s="3"/>
      <c r="C977" s="3"/>
      <c r="D977" s="3"/>
      <c r="E977" s="3"/>
      <c r="F977" s="3"/>
      <c r="G977" s="3"/>
      <c r="H977" s="3"/>
      <c r="I977" s="3"/>
      <c r="M977" s="3"/>
      <c r="U977" s="3"/>
      <c r="Y977" s="3"/>
    </row>
    <row r="978" ht="12.75" spans="1:25">
      <c r="A978" s="132"/>
      <c r="B978" s="3"/>
      <c r="C978" s="3"/>
      <c r="D978" s="3"/>
      <c r="E978" s="3"/>
      <c r="F978" s="3"/>
      <c r="G978" s="3"/>
      <c r="H978" s="3"/>
      <c r="I978" s="3"/>
      <c r="M978" s="3"/>
      <c r="U978" s="3"/>
      <c r="Y978" s="3"/>
    </row>
    <row r="979" ht="12.75" spans="1:25">
      <c r="A979" s="132"/>
      <c r="B979" s="3"/>
      <c r="C979" s="3"/>
      <c r="D979" s="3"/>
      <c r="E979" s="3"/>
      <c r="F979" s="3"/>
      <c r="G979" s="3"/>
      <c r="H979" s="3"/>
      <c r="I979" s="3"/>
      <c r="M979" s="3"/>
      <c r="U979" s="3"/>
      <c r="Y979" s="3"/>
    </row>
    <row r="980" ht="12.75" spans="1:25">
      <c r="A980" s="132"/>
      <c r="B980" s="3"/>
      <c r="C980" s="3"/>
      <c r="D980" s="3"/>
      <c r="E980" s="3"/>
      <c r="F980" s="3"/>
      <c r="G980" s="3"/>
      <c r="H980" s="3"/>
      <c r="I980" s="3"/>
      <c r="M980" s="3"/>
      <c r="U980" s="3"/>
      <c r="Y980" s="3"/>
    </row>
    <row r="981" ht="12.75" spans="1:25">
      <c r="A981" s="132"/>
      <c r="B981" s="3"/>
      <c r="C981" s="3"/>
      <c r="D981" s="3"/>
      <c r="E981" s="3"/>
      <c r="F981" s="3"/>
      <c r="G981" s="3"/>
      <c r="H981" s="3"/>
      <c r="I981" s="3"/>
      <c r="M981" s="3"/>
      <c r="U981" s="3"/>
      <c r="Y981" s="3"/>
    </row>
    <row r="982" ht="12.75" spans="1:25">
      <c r="A982" s="132"/>
      <c r="B982" s="3"/>
      <c r="C982" s="3"/>
      <c r="D982" s="3"/>
      <c r="E982" s="3"/>
      <c r="F982" s="3"/>
      <c r="G982" s="3"/>
      <c r="H982" s="3"/>
      <c r="I982" s="3"/>
      <c r="M982" s="3"/>
      <c r="U982" s="3"/>
      <c r="Y982" s="3"/>
    </row>
    <row r="983" ht="12.75" spans="1:25">
      <c r="A983" s="132"/>
      <c r="B983" s="3"/>
      <c r="C983" s="3"/>
      <c r="D983" s="3"/>
      <c r="E983" s="3"/>
      <c r="F983" s="3"/>
      <c r="G983" s="3"/>
      <c r="H983" s="3"/>
      <c r="I983" s="3"/>
      <c r="M983" s="3"/>
      <c r="U983" s="3"/>
      <c r="Y983" s="3"/>
    </row>
    <row r="984" ht="12.75" spans="1:25">
      <c r="A984" s="132"/>
      <c r="B984" s="3"/>
      <c r="C984" s="3"/>
      <c r="D984" s="3"/>
      <c r="E984" s="3"/>
      <c r="F984" s="3"/>
      <c r="G984" s="3"/>
      <c r="H984" s="3"/>
      <c r="I984" s="3"/>
      <c r="M984" s="3"/>
      <c r="U984" s="3"/>
      <c r="Y984" s="3"/>
    </row>
    <row r="985" ht="12.75" spans="1:25">
      <c r="A985" s="132"/>
      <c r="B985" s="3"/>
      <c r="C985" s="3"/>
      <c r="D985" s="3"/>
      <c r="E985" s="3"/>
      <c r="F985" s="3"/>
      <c r="G985" s="3"/>
      <c r="H985" s="3"/>
      <c r="I985" s="3"/>
      <c r="M985" s="3"/>
      <c r="U985" s="3"/>
      <c r="Y985" s="3"/>
    </row>
    <row r="986" ht="12.75" spans="1:25">
      <c r="A986" s="132"/>
      <c r="B986" s="3"/>
      <c r="C986" s="3"/>
      <c r="D986" s="3"/>
      <c r="E986" s="3"/>
      <c r="F986" s="3"/>
      <c r="G986" s="3"/>
      <c r="H986" s="3"/>
      <c r="I986" s="3"/>
      <c r="M986" s="3"/>
      <c r="U986" s="3"/>
      <c r="Y986" s="3"/>
    </row>
    <row r="987" ht="12.75" spans="1:25">
      <c r="A987" s="132"/>
      <c r="B987" s="3"/>
      <c r="C987" s="3"/>
      <c r="D987" s="3"/>
      <c r="E987" s="3"/>
      <c r="F987" s="3"/>
      <c r="G987" s="3"/>
      <c r="H987" s="3"/>
      <c r="I987" s="3"/>
      <c r="M987" s="3"/>
      <c r="U987" s="3"/>
      <c r="Y987" s="3"/>
    </row>
    <row r="988" ht="12.75" spans="1:25">
      <c r="A988" s="132"/>
      <c r="B988" s="3"/>
      <c r="C988" s="3"/>
      <c r="D988" s="3"/>
      <c r="E988" s="3"/>
      <c r="F988" s="3"/>
      <c r="G988" s="3"/>
      <c r="H988" s="3"/>
      <c r="I988" s="3"/>
      <c r="M988" s="3"/>
      <c r="U988" s="3"/>
      <c r="Y988" s="3"/>
    </row>
    <row r="989" ht="12.75" spans="1:25">
      <c r="A989" s="132"/>
      <c r="B989" s="3"/>
      <c r="C989" s="3"/>
      <c r="D989" s="3"/>
      <c r="E989" s="3"/>
      <c r="F989" s="3"/>
      <c r="G989" s="3"/>
      <c r="H989" s="3"/>
      <c r="I989" s="3"/>
      <c r="M989" s="3"/>
      <c r="U989" s="3"/>
      <c r="Y989" s="3"/>
    </row>
    <row r="990" ht="12.75" spans="1:25">
      <c r="A990" s="132"/>
      <c r="B990" s="3"/>
      <c r="C990" s="3"/>
      <c r="D990" s="3"/>
      <c r="E990" s="3"/>
      <c r="F990" s="3"/>
      <c r="G990" s="3"/>
      <c r="H990" s="3"/>
      <c r="I990" s="3"/>
      <c r="M990" s="3"/>
      <c r="U990" s="3"/>
      <c r="Y990" s="3"/>
    </row>
    <row r="991" ht="12.75" spans="1:25">
      <c r="A991" s="132"/>
      <c r="B991" s="3"/>
      <c r="C991" s="3"/>
      <c r="D991" s="3"/>
      <c r="E991" s="3"/>
      <c r="F991" s="3"/>
      <c r="G991" s="3"/>
      <c r="H991" s="3"/>
      <c r="I991" s="3"/>
      <c r="M991" s="3"/>
      <c r="U991" s="3"/>
      <c r="Y991" s="3"/>
    </row>
    <row r="992" ht="12.75" spans="1:25">
      <c r="A992" s="132"/>
      <c r="B992" s="3"/>
      <c r="C992" s="3"/>
      <c r="D992" s="3"/>
      <c r="E992" s="3"/>
      <c r="F992" s="3"/>
      <c r="G992" s="3"/>
      <c r="H992" s="3"/>
      <c r="I992" s="3"/>
      <c r="M992" s="3"/>
      <c r="U992" s="3"/>
      <c r="Y992" s="3"/>
    </row>
    <row r="993" ht="12.75" spans="1:25">
      <c r="A993" s="132"/>
      <c r="B993" s="3"/>
      <c r="C993" s="3"/>
      <c r="D993" s="3"/>
      <c r="E993" s="3"/>
      <c r="F993" s="3"/>
      <c r="G993" s="3"/>
      <c r="H993" s="3"/>
      <c r="I993" s="3"/>
      <c r="M993" s="3"/>
      <c r="U993" s="3"/>
      <c r="Y993" s="3"/>
    </row>
    <row r="994" ht="12.75" spans="1:25">
      <c r="A994" s="132"/>
      <c r="B994" s="3"/>
      <c r="C994" s="3"/>
      <c r="D994" s="3"/>
      <c r="E994" s="3"/>
      <c r="F994" s="3"/>
      <c r="G994" s="3"/>
      <c r="H994" s="3"/>
      <c r="I994" s="3"/>
      <c r="M994" s="3"/>
      <c r="U994" s="3"/>
      <c r="Y994" s="3"/>
    </row>
    <row r="995" ht="12.75" spans="1:25">
      <c r="A995" s="132"/>
      <c r="B995" s="3"/>
      <c r="C995" s="3"/>
      <c r="D995" s="3"/>
      <c r="E995" s="3"/>
      <c r="F995" s="3"/>
      <c r="G995" s="3"/>
      <c r="H995" s="3"/>
      <c r="I995" s="3"/>
      <c r="M995" s="3"/>
      <c r="U995" s="3"/>
      <c r="Y995" s="3"/>
    </row>
    <row r="996" ht="12.75" spans="1:25">
      <c r="A996" s="132"/>
      <c r="B996" s="3"/>
      <c r="C996" s="3"/>
      <c r="D996" s="3"/>
      <c r="E996" s="3"/>
      <c r="F996" s="3"/>
      <c r="G996" s="3"/>
      <c r="H996" s="3"/>
      <c r="I996" s="3"/>
      <c r="M996" s="3"/>
      <c r="U996" s="3"/>
      <c r="Y996" s="3"/>
    </row>
    <row r="997" ht="12.75" spans="1:25">
      <c r="A997" s="132"/>
      <c r="B997" s="3"/>
      <c r="C997" s="3"/>
      <c r="D997" s="3"/>
      <c r="E997" s="3"/>
      <c r="F997" s="3"/>
      <c r="G997" s="3"/>
      <c r="H997" s="3"/>
      <c r="I997" s="3"/>
      <c r="M997" s="3"/>
      <c r="U997" s="3"/>
      <c r="Y997" s="3"/>
    </row>
    <row r="998" ht="12.75" spans="1:25">
      <c r="A998" s="132"/>
      <c r="B998" s="3"/>
      <c r="C998" s="3"/>
      <c r="D998" s="3"/>
      <c r="E998" s="3"/>
      <c r="F998" s="3"/>
      <c r="G998" s="3"/>
      <c r="H998" s="3"/>
      <c r="I998" s="3"/>
      <c r="M998" s="3"/>
      <c r="U998" s="3"/>
      <c r="Y998" s="3"/>
    </row>
    <row r="999" ht="12.75" spans="1:25">
      <c r="A999" s="132"/>
      <c r="B999" s="3"/>
      <c r="C999" s="3"/>
      <c r="D999" s="3"/>
      <c r="E999" s="3"/>
      <c r="F999" s="3"/>
      <c r="G999" s="3"/>
      <c r="H999" s="3"/>
      <c r="I999" s="3"/>
      <c r="M999" s="3"/>
      <c r="U999" s="3"/>
      <c r="Y999" s="3"/>
    </row>
    <row r="1000" ht="12.75" spans="1:25">
      <c r="A1000" s="132"/>
      <c r="B1000" s="3"/>
      <c r="C1000" s="3"/>
      <c r="D1000" s="3"/>
      <c r="E1000" s="3"/>
      <c r="F1000" s="3"/>
      <c r="G1000" s="3"/>
      <c r="H1000" s="3"/>
      <c r="I1000" s="3"/>
      <c r="M1000" s="3"/>
      <c r="U1000" s="3"/>
      <c r="Y1000" s="3"/>
    </row>
  </sheetData>
  <mergeCells count="19">
    <mergeCell ref="A1:G1"/>
    <mergeCell ref="A2:G2"/>
    <mergeCell ref="A57:I57"/>
    <mergeCell ref="D58:E58"/>
    <mergeCell ref="A70:H70"/>
    <mergeCell ref="D71:E71"/>
    <mergeCell ref="A58:A59"/>
    <mergeCell ref="A71:A72"/>
    <mergeCell ref="B58:B59"/>
    <mergeCell ref="B71:B72"/>
    <mergeCell ref="D30:D33"/>
    <mergeCell ref="F58:F59"/>
    <mergeCell ref="F71:F72"/>
    <mergeCell ref="G30:G33"/>
    <mergeCell ref="G58:G59"/>
    <mergeCell ref="G71:G72"/>
    <mergeCell ref="H58:H59"/>
    <mergeCell ref="H71:H72"/>
    <mergeCell ref="I58:I59"/>
  </mergeCells>
  <pageMargins left="0" right="0" top="0" bottom="0" header="0" footer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993"/>
  <sheetViews>
    <sheetView workbookViewId="0">
      <selection activeCell="B58" sqref="B58"/>
    </sheetView>
  </sheetViews>
  <sheetFormatPr defaultColWidth="12.5714285714286" defaultRowHeight="15.75" customHeight="1"/>
  <cols>
    <col min="2" max="2" width="56.5714285714286" customWidth="1"/>
    <col min="3" max="3" width="19" customWidth="1"/>
    <col min="12" max="12" width="45.5714285714286" customWidth="1"/>
    <col min="13" max="13" width="22.4285714285714" customWidth="1"/>
    <col min="17" max="17" width="32" customWidth="1"/>
    <col min="18" max="18" width="34.4285714285714" customWidth="1"/>
    <col min="19" max="19" width="29.4285714285714" customWidth="1"/>
    <col min="21" max="21" width="30" customWidth="1"/>
    <col min="22" max="22" width="33.2857142857143" customWidth="1"/>
    <col min="23" max="23" width="45.7142857142857" customWidth="1"/>
    <col min="24" max="24" width="34" customWidth="1"/>
  </cols>
  <sheetData>
    <row r="1" customHeight="1" spans="1:31">
      <c r="A1" s="77" t="s">
        <v>382</v>
      </c>
      <c r="B1" s="75"/>
      <c r="C1" s="75"/>
      <c r="D1" s="75"/>
      <c r="E1" s="75"/>
      <c r="F1" s="132"/>
      <c r="G1" s="132"/>
      <c r="H1" s="132"/>
      <c r="I1" s="132"/>
      <c r="J1" s="132"/>
      <c r="K1" s="132"/>
      <c r="L1" s="132"/>
      <c r="M1" s="132" t="s">
        <v>383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</row>
    <row r="2" customHeight="1" spans="1:31">
      <c r="A2" s="133" t="s">
        <v>13</v>
      </c>
      <c r="B2" s="79"/>
      <c r="C2" s="79"/>
      <c r="D2" s="79"/>
      <c r="E2" s="80"/>
      <c r="F2" s="132"/>
      <c r="G2" s="132"/>
      <c r="H2" s="132"/>
      <c r="I2" s="132"/>
      <c r="J2" s="132"/>
      <c r="K2" s="132"/>
      <c r="L2" s="132"/>
      <c r="M2" s="132" t="s">
        <v>384</v>
      </c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</row>
    <row r="3" customHeight="1" spans="1:31">
      <c r="A3" s="187" t="s">
        <v>385</v>
      </c>
      <c r="B3" s="5"/>
      <c r="C3" s="5"/>
      <c r="D3" s="5"/>
      <c r="E3" s="6"/>
      <c r="F3" s="3"/>
      <c r="G3" s="3"/>
      <c r="H3" s="3"/>
      <c r="I3" s="3"/>
      <c r="J3" s="3"/>
      <c r="K3" s="3"/>
      <c r="L3" s="3"/>
      <c r="M3" s="3" t="s">
        <v>386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customHeight="1" spans="1:31">
      <c r="A4" s="188" t="s">
        <v>15</v>
      </c>
      <c r="B4" s="8" t="s">
        <v>387</v>
      </c>
      <c r="C4" s="8" t="s">
        <v>17</v>
      </c>
      <c r="D4" s="8" t="s">
        <v>388</v>
      </c>
      <c r="E4" s="189" t="s">
        <v>389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Height="1" spans="1:31">
      <c r="A5" s="190" t="s">
        <v>23</v>
      </c>
      <c r="B5" s="191" t="s">
        <v>390</v>
      </c>
      <c r="C5" s="20"/>
      <c r="D5" s="192">
        <f t="shared" ref="D5:E5" si="0">SUM(D6+D7)</f>
        <v>0</v>
      </c>
      <c r="E5" s="193">
        <f t="shared" si="0"/>
        <v>0</v>
      </c>
      <c r="F5" s="3"/>
      <c r="G5" s="3"/>
      <c r="H5" s="3"/>
      <c r="I5" s="3"/>
      <c r="J5" s="3"/>
      <c r="K5" s="3"/>
      <c r="L5" s="3" t="s">
        <v>391</v>
      </c>
      <c r="M5" s="3" t="str">
        <f t="shared" ref="M5:M12" si="1">IF(C5="","",L5)</f>
        <v/>
      </c>
      <c r="N5" s="68" t="str">
        <f t="shared" ref="N5:N12" si="2">IF(C5="","",C5)</f>
        <v/>
      </c>
      <c r="O5" s="3" t="str">
        <f t="shared" ref="O5:O12" si="3">IF(C5="","",CONCATENATE("&lt;/",RIGHT(M5,LEN(M5)-9)))</f>
        <v/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Height="1" spans="1:31">
      <c r="A6" s="194" t="s">
        <v>26</v>
      </c>
      <c r="B6" s="110" t="s">
        <v>392</v>
      </c>
      <c r="C6" s="17"/>
      <c r="D6" s="18"/>
      <c r="E6" s="22"/>
      <c r="F6" s="3"/>
      <c r="G6" s="3"/>
      <c r="H6" s="195"/>
      <c r="I6" s="3"/>
      <c r="J6" s="3"/>
      <c r="K6" s="3"/>
      <c r="L6" s="109" t="s">
        <v>393</v>
      </c>
      <c r="M6" s="3" t="str">
        <f t="shared" si="1"/>
        <v/>
      </c>
      <c r="N6" s="68" t="str">
        <f t="shared" si="2"/>
        <v/>
      </c>
      <c r="O6" s="3" t="str">
        <f t="shared" si="3"/>
        <v/>
      </c>
      <c r="P6" s="3"/>
      <c r="Q6" s="3" t="s">
        <v>394</v>
      </c>
      <c r="R6" s="3"/>
      <c r="S6" s="3" t="str">
        <f>CONCATENATE("&lt;/",RIGHT(Q6,LEN(Q6)-9))</f>
        <v>&lt;/rcamentariaRecursosNaoVinculadosAtual&gt;</v>
      </c>
      <c r="T6" s="3"/>
      <c r="U6" s="3" t="s">
        <v>395</v>
      </c>
      <c r="V6" s="3"/>
      <c r="W6" s="3" t="str">
        <f>CONCATENATE("&lt;/",RIGHT(U6,LEN(U6)-9))</f>
        <v>&lt;/rcamentariaRecursosNaoVinculadosAnterior&gt;</v>
      </c>
      <c r="X6" s="3"/>
      <c r="Y6" s="3"/>
      <c r="Z6" s="3"/>
      <c r="AA6" s="3"/>
      <c r="AB6" s="3"/>
      <c r="AC6" s="3"/>
      <c r="AD6" s="3"/>
      <c r="AE6" s="3"/>
    </row>
    <row r="7" customHeight="1" spans="1:31">
      <c r="A7" s="194" t="s">
        <v>32</v>
      </c>
      <c r="B7" s="196" t="s">
        <v>396</v>
      </c>
      <c r="C7" s="17"/>
      <c r="D7" s="25">
        <f t="shared" ref="D7:E7" si="4">SUM(D8:D14)</f>
        <v>0</v>
      </c>
      <c r="E7" s="26">
        <f t="shared" si="4"/>
        <v>0</v>
      </c>
      <c r="F7" s="3"/>
      <c r="G7" s="3"/>
      <c r="H7" s="195"/>
      <c r="I7" s="3"/>
      <c r="J7" s="3"/>
      <c r="K7" s="3"/>
      <c r="L7" s="109" t="s">
        <v>397</v>
      </c>
      <c r="M7" s="3" t="str">
        <f t="shared" si="1"/>
        <v/>
      </c>
      <c r="N7" s="68" t="str">
        <f t="shared" si="2"/>
        <v/>
      </c>
      <c r="O7" s="3" t="str">
        <f t="shared" si="3"/>
        <v/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customHeight="1" spans="1:31">
      <c r="A8" s="61" t="s">
        <v>38</v>
      </c>
      <c r="B8" s="101" t="s">
        <v>398</v>
      </c>
      <c r="C8" s="17"/>
      <c r="D8" s="18"/>
      <c r="E8" s="22"/>
      <c r="F8" s="195"/>
      <c r="G8" s="3"/>
      <c r="H8" s="195"/>
      <c r="I8" s="3"/>
      <c r="J8" s="3"/>
      <c r="K8" s="3"/>
      <c r="L8" s="3" t="s">
        <v>399</v>
      </c>
      <c r="M8" s="3" t="str">
        <f t="shared" si="1"/>
        <v/>
      </c>
      <c r="N8" s="68" t="str">
        <f t="shared" si="2"/>
        <v/>
      </c>
      <c r="O8" s="3" t="str">
        <f t="shared" si="3"/>
        <v/>
      </c>
      <c r="P8" s="3"/>
      <c r="Q8" s="235" t="s">
        <v>400</v>
      </c>
      <c r="R8" s="3"/>
      <c r="S8" s="3"/>
      <c r="T8" s="3"/>
      <c r="U8" s="235" t="s">
        <v>401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customHeight="1" spans="1:31">
      <c r="A9" s="61" t="s">
        <v>44</v>
      </c>
      <c r="B9" s="101" t="s">
        <v>402</v>
      </c>
      <c r="C9" s="17"/>
      <c r="D9" s="18"/>
      <c r="E9" s="22"/>
      <c r="F9" s="3"/>
      <c r="G9" s="3"/>
      <c r="H9" s="195"/>
      <c r="I9" s="3"/>
      <c r="J9" s="3"/>
      <c r="K9" s="3"/>
      <c r="L9" s="3" t="s">
        <v>403</v>
      </c>
      <c r="M9" s="3" t="str">
        <f t="shared" si="1"/>
        <v/>
      </c>
      <c r="N9" s="68" t="str">
        <f t="shared" si="2"/>
        <v/>
      </c>
      <c r="O9" s="3" t="str">
        <f t="shared" si="3"/>
        <v/>
      </c>
      <c r="P9" s="3"/>
      <c r="Q9" s="235" t="s">
        <v>404</v>
      </c>
      <c r="R9" s="3"/>
      <c r="S9" s="3"/>
      <c r="T9" s="3"/>
      <c r="U9" s="3" t="s">
        <v>405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customHeight="1" spans="1:31">
      <c r="A10" s="61" t="s">
        <v>50</v>
      </c>
      <c r="B10" s="101" t="s">
        <v>406</v>
      </c>
      <c r="C10" s="17"/>
      <c r="D10" s="18"/>
      <c r="E10" s="22"/>
      <c r="F10" s="3"/>
      <c r="G10" s="3"/>
      <c r="H10" s="195"/>
      <c r="I10" s="3"/>
      <c r="J10" s="3"/>
      <c r="K10" s="3"/>
      <c r="L10" s="109" t="s">
        <v>407</v>
      </c>
      <c r="M10" s="3" t="str">
        <f t="shared" si="1"/>
        <v/>
      </c>
      <c r="N10" s="68" t="str">
        <f t="shared" si="2"/>
        <v/>
      </c>
      <c r="O10" s="3" t="str">
        <f t="shared" si="3"/>
        <v/>
      </c>
      <c r="P10" s="3"/>
      <c r="Q10" s="3" t="s">
        <v>408</v>
      </c>
      <c r="R10" s="3"/>
      <c r="S10" s="3" t="str">
        <f t="shared" ref="S10:S18" si="5">CONCATENATE("&lt;/",RIGHT(Q10,LEN(Q10)-9))</f>
        <v>&lt;/eitaOrcamentariaRecursosVinculadosAssistenciaSocialAtual&gt;</v>
      </c>
      <c r="T10" s="3"/>
      <c r="U10" s="3" t="s">
        <v>409</v>
      </c>
      <c r="V10" s="3"/>
      <c r="W10" s="3" t="str">
        <f t="shared" ref="W10:W14" si="6">CONCATENATE("&lt;/",RIGHT(U10,LEN(U10)-9))</f>
        <v>&lt;/eitaOrcamentariaRecursosVinculadosAssistenciaSocialAnterior&gt;</v>
      </c>
      <c r="X10" s="3"/>
      <c r="Y10" s="3"/>
      <c r="Z10" s="3"/>
      <c r="AA10" s="3"/>
      <c r="AB10" s="3"/>
      <c r="AC10" s="3"/>
      <c r="AD10" s="3"/>
      <c r="AE10" s="3"/>
    </row>
    <row r="11" customHeight="1" spans="1:31">
      <c r="A11" s="61" t="s">
        <v>56</v>
      </c>
      <c r="B11" s="101" t="s">
        <v>410</v>
      </c>
      <c r="C11" s="17"/>
      <c r="D11" s="18"/>
      <c r="E11" s="22"/>
      <c r="F11" s="3"/>
      <c r="G11" s="3"/>
      <c r="H11" s="195"/>
      <c r="I11" s="3"/>
      <c r="J11" s="3"/>
      <c r="K11" s="3"/>
      <c r="L11" s="109" t="s">
        <v>411</v>
      </c>
      <c r="M11" s="3" t="str">
        <f t="shared" si="1"/>
        <v/>
      </c>
      <c r="N11" s="68" t="str">
        <f t="shared" si="2"/>
        <v/>
      </c>
      <c r="O11" s="3" t="str">
        <f t="shared" si="3"/>
        <v/>
      </c>
      <c r="P11" s="3"/>
      <c r="Q11" s="3" t="s">
        <v>412</v>
      </c>
      <c r="R11" s="3"/>
      <c r="S11" s="3" t="str">
        <f t="shared" si="5"/>
        <v>&lt;/eitaOrcamentariaRecursosVinculadosPrevidenciaSocialExcetoRPPSAtual&gt;</v>
      </c>
      <c r="T11" s="3"/>
      <c r="U11" s="3" t="s">
        <v>413</v>
      </c>
      <c r="V11" s="3"/>
      <c r="W11" s="3" t="str">
        <f t="shared" si="6"/>
        <v>&lt;/eitaOrcamentariaRecursosVinculadosPrevidenciaSocialExcetoRPPSAnterior&gt;</v>
      </c>
      <c r="X11" s="3"/>
      <c r="Y11" s="3"/>
      <c r="Z11" s="3"/>
      <c r="AA11" s="3"/>
      <c r="AB11" s="3"/>
      <c r="AC11" s="3"/>
      <c r="AD11" s="3"/>
      <c r="AE11" s="3"/>
    </row>
    <row r="12" customHeight="1" spans="1:31">
      <c r="A12" s="197" t="s">
        <v>62</v>
      </c>
      <c r="B12" s="101" t="s">
        <v>414</v>
      </c>
      <c r="C12" s="20"/>
      <c r="D12" s="18"/>
      <c r="E12" s="22"/>
      <c r="F12" s="3"/>
      <c r="G12" s="3"/>
      <c r="H12" s="195"/>
      <c r="I12" s="3"/>
      <c r="J12" s="3"/>
      <c r="K12" s="3"/>
      <c r="L12" s="109" t="s">
        <v>415</v>
      </c>
      <c r="M12" s="3" t="str">
        <f t="shared" si="1"/>
        <v/>
      </c>
      <c r="N12" s="68" t="str">
        <f t="shared" si="2"/>
        <v/>
      </c>
      <c r="O12" s="3" t="str">
        <f t="shared" si="3"/>
        <v/>
      </c>
      <c r="P12" s="3"/>
      <c r="Q12" s="3" t="s">
        <v>416</v>
      </c>
      <c r="R12" s="3"/>
      <c r="S12" s="3" t="str">
        <f t="shared" si="5"/>
        <v>&lt;/eitaOrcamentariaDemaisVinculaçõesDecorrentesTransferenciasAtual&gt;</v>
      </c>
      <c r="T12" s="3"/>
      <c r="U12" s="3" t="s">
        <v>417</v>
      </c>
      <c r="V12" s="3"/>
      <c r="W12" s="3" t="str">
        <f t="shared" si="6"/>
        <v>&lt;/eitaOrcamentariaDemaisVinculaçõesDecorrentesTransferênciasAnterior&gt;</v>
      </c>
      <c r="X12" s="3"/>
      <c r="Y12" s="3"/>
      <c r="Z12" s="3"/>
      <c r="AA12" s="3"/>
      <c r="AB12" s="3"/>
      <c r="AC12" s="3"/>
      <c r="AD12" s="3"/>
      <c r="AE12" s="3"/>
    </row>
    <row r="13" customHeight="1" spans="1:31">
      <c r="A13" s="197" t="s">
        <v>68</v>
      </c>
      <c r="B13" s="198" t="s">
        <v>418</v>
      </c>
      <c r="C13" s="59"/>
      <c r="D13" s="18"/>
      <c r="E13" s="22"/>
      <c r="F13" s="3"/>
      <c r="G13" s="3"/>
      <c r="H13" s="195"/>
      <c r="I13" s="3"/>
      <c r="J13" s="3"/>
      <c r="K13" s="3"/>
      <c r="L13" s="109" t="s">
        <v>419</v>
      </c>
      <c r="M13" s="3"/>
      <c r="N13" s="68"/>
      <c r="O13" s="3"/>
      <c r="P13" s="3"/>
      <c r="Q13" s="3" t="s">
        <v>420</v>
      </c>
      <c r="R13" s="3"/>
      <c r="S13" s="3" t="str">
        <f t="shared" si="5"/>
        <v>&lt;/rcamentariaDemaisVinculacoesLegaisAtual&gt;</v>
      </c>
      <c r="T13" s="3"/>
      <c r="U13" s="3" t="s">
        <v>421</v>
      </c>
      <c r="V13" s="3"/>
      <c r="W13" s="3" t="str">
        <f t="shared" si="6"/>
        <v>&lt;/rcamentariaDemaisVinculacoesLegaisAnterior&gt;</v>
      </c>
      <c r="X13" s="3"/>
      <c r="Y13" s="3"/>
      <c r="Z13" s="3"/>
      <c r="AA13" s="3"/>
      <c r="AB13" s="3"/>
      <c r="AC13" s="3"/>
      <c r="AD13" s="3"/>
      <c r="AE13" s="3"/>
    </row>
    <row r="14" customHeight="1" spans="1:31">
      <c r="A14" s="197" t="s">
        <v>74</v>
      </c>
      <c r="B14" s="199" t="s">
        <v>422</v>
      </c>
      <c r="C14" s="31"/>
      <c r="D14" s="32"/>
      <c r="E14" s="33"/>
      <c r="F14" s="3"/>
      <c r="G14" s="3"/>
      <c r="H14" s="195"/>
      <c r="I14" s="3"/>
      <c r="J14" s="3"/>
      <c r="K14" s="3"/>
      <c r="L14" s="109" t="s">
        <v>423</v>
      </c>
      <c r="M14" s="3" t="str">
        <f>IF(C14="","",L14)</f>
        <v/>
      </c>
      <c r="N14" s="68" t="str">
        <f>IF(C14="","",C14)</f>
        <v/>
      </c>
      <c r="O14" s="3" t="str">
        <f>IF(C14="","",CONCATENATE("&lt;/",RIGHT(M14,LEN(M14)-9)))</f>
        <v/>
      </c>
      <c r="P14" s="3"/>
      <c r="Q14" s="3" t="s">
        <v>424</v>
      </c>
      <c r="R14" s="3"/>
      <c r="S14" s="3" t="str">
        <f t="shared" si="5"/>
        <v>&lt;/eitaOrcamentariaOutrasVinculacoesAtual&gt;</v>
      </c>
      <c r="T14" s="3"/>
      <c r="U14" s="3" t="s">
        <v>425</v>
      </c>
      <c r="V14" s="3"/>
      <c r="W14" s="3" t="str">
        <f t="shared" si="6"/>
        <v>&lt;/eitaOrcamentariaOutrasVinculacoesAnterior&gt;</v>
      </c>
      <c r="X14" s="3"/>
      <c r="Y14" s="3"/>
      <c r="Z14" s="3"/>
      <c r="AA14" s="3"/>
      <c r="AB14" s="3"/>
      <c r="AC14" s="3"/>
      <c r="AD14" s="3"/>
      <c r="AE14" s="3"/>
    </row>
    <row r="15" customHeight="1" spans="1:31">
      <c r="A15" s="200" t="s">
        <v>77</v>
      </c>
      <c r="B15" s="201" t="s">
        <v>426</v>
      </c>
      <c r="C15" s="59"/>
      <c r="D15" s="202">
        <f t="shared" ref="D15:E15" si="7">SUM(D16:D18)</f>
        <v>0</v>
      </c>
      <c r="E15" s="203">
        <f t="shared" si="7"/>
        <v>0</v>
      </c>
      <c r="F15" s="3"/>
      <c r="G15" s="3"/>
      <c r="H15" s="3"/>
      <c r="I15" s="3"/>
      <c r="J15" s="3"/>
      <c r="K15" s="3"/>
      <c r="L15" s="109" t="s">
        <v>427</v>
      </c>
      <c r="M15" s="3"/>
      <c r="N15" s="68"/>
      <c r="O15" s="3"/>
      <c r="P15" s="3"/>
      <c r="Q15" s="3"/>
      <c r="R15" s="3"/>
      <c r="S15" s="3" t="e">
        <f t="shared" si="5"/>
        <v>#VALUE!</v>
      </c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customHeight="1" spans="1:31">
      <c r="A16" s="204" t="s">
        <v>83</v>
      </c>
      <c r="B16" s="101" t="s">
        <v>428</v>
      </c>
      <c r="C16" s="17"/>
      <c r="D16" s="18"/>
      <c r="E16" s="22"/>
      <c r="F16" s="3"/>
      <c r="G16" s="3"/>
      <c r="H16" s="3"/>
      <c r="I16" s="3"/>
      <c r="J16" s="3"/>
      <c r="K16" s="3"/>
      <c r="L16" s="109" t="s">
        <v>429</v>
      </c>
      <c r="M16" s="3"/>
      <c r="N16" s="68"/>
      <c r="O16" s="3"/>
      <c r="P16" s="3"/>
      <c r="Q16" s="3" t="s">
        <v>430</v>
      </c>
      <c r="R16" s="3"/>
      <c r="S16" s="3" t="str">
        <f t="shared" si="5"/>
        <v>&lt;/eitaOrcamentariaRecursosVinculadosRPPSFundoCapitalizacaoPlanoPrevidenciarioAtual&gt;</v>
      </c>
      <c r="T16" s="3"/>
      <c r="U16" s="3" t="s">
        <v>431</v>
      </c>
      <c r="V16" s="3"/>
      <c r="W16" s="3" t="str">
        <f t="shared" ref="W16:W18" si="8">CONCATENATE("&lt;/",RIGHT(U16,LEN(U16)-9))</f>
        <v>&lt;/eitaOrcamentariaRecursosVinculadosRPPSFundoCapitalizacaoPlanoPrevidenciarioAnterior&gt;</v>
      </c>
      <c r="X16" s="3"/>
      <c r="Y16" s="3"/>
      <c r="Z16" s="3"/>
      <c r="AA16" s="3"/>
      <c r="AB16" s="3"/>
      <c r="AC16" s="3"/>
      <c r="AD16" s="3"/>
      <c r="AE16" s="3"/>
    </row>
    <row r="17" customHeight="1" spans="1:31">
      <c r="A17" s="204" t="s">
        <v>89</v>
      </c>
      <c r="B17" s="101" t="s">
        <v>432</v>
      </c>
      <c r="C17" s="17"/>
      <c r="D17" s="18"/>
      <c r="E17" s="22"/>
      <c r="F17" s="3"/>
      <c r="G17" s="3"/>
      <c r="H17" s="3"/>
      <c r="I17" s="3"/>
      <c r="J17" s="3"/>
      <c r="K17" s="3"/>
      <c r="L17" s="109" t="s">
        <v>433</v>
      </c>
      <c r="M17" s="3"/>
      <c r="N17" s="68"/>
      <c r="O17" s="3"/>
      <c r="P17" s="3"/>
      <c r="Q17" s="3" t="s">
        <v>434</v>
      </c>
      <c r="R17" s="3"/>
      <c r="S17" s="3" t="str">
        <f t="shared" si="5"/>
        <v>&lt;/eitaOrcamentariaRecursosVinculadosRPPSFundoReparticaoPlanoFinanceiroAtual&gt;</v>
      </c>
      <c r="T17" s="3"/>
      <c r="U17" s="3" t="s">
        <v>435</v>
      </c>
      <c r="V17" s="3"/>
      <c r="W17" s="3" t="str">
        <f t="shared" si="8"/>
        <v>&lt;/eitaOrcamentariaRecursosVinculadosRPPSFundoReparticaoPlanoFinanceiroAnterior&gt;</v>
      </c>
      <c r="X17" s="3"/>
      <c r="Y17" s="3"/>
      <c r="Z17" s="3"/>
      <c r="AA17" s="3"/>
      <c r="AB17" s="3"/>
      <c r="AC17" s="3"/>
      <c r="AD17" s="3"/>
      <c r="AE17" s="3"/>
    </row>
    <row r="18" customHeight="1" spans="1:31">
      <c r="A18" s="205" t="s">
        <v>95</v>
      </c>
      <c r="B18" s="198" t="s">
        <v>436</v>
      </c>
      <c r="C18" s="206"/>
      <c r="D18" s="130"/>
      <c r="E18" s="98"/>
      <c r="F18" s="3"/>
      <c r="G18" s="3"/>
      <c r="H18" s="3"/>
      <c r="I18" s="3"/>
      <c r="J18" s="3"/>
      <c r="K18" s="3"/>
      <c r="L18" s="109" t="s">
        <v>437</v>
      </c>
      <c r="M18" s="3"/>
      <c r="N18" s="68"/>
      <c r="O18" s="3"/>
      <c r="P18" s="3"/>
      <c r="Q18" s="3" t="s">
        <v>438</v>
      </c>
      <c r="R18" s="3"/>
      <c r="S18" s="3" t="str">
        <f t="shared" si="5"/>
        <v>&lt;/eitaOrcamentariaRecursosVinculadosRPPSTaxaAdministracaoAtual&gt;</v>
      </c>
      <c r="T18" s="3"/>
      <c r="U18" s="3" t="s">
        <v>439</v>
      </c>
      <c r="V18" s="3"/>
      <c r="W18" s="3" t="str">
        <f t="shared" si="8"/>
        <v>&lt;/eitaOrcamentariaRecursosVinculadosRPPSTaxaAdministracaoAnterior&gt;</v>
      </c>
      <c r="X18" s="3"/>
      <c r="Y18" s="3"/>
      <c r="Z18" s="3"/>
      <c r="AA18" s="3"/>
      <c r="AB18" s="3"/>
      <c r="AC18" s="3"/>
      <c r="AD18" s="3"/>
      <c r="AE18" s="3"/>
    </row>
    <row r="19" customHeight="1" spans="1:31">
      <c r="A19" s="207" t="s">
        <v>101</v>
      </c>
      <c r="B19" s="191" t="s">
        <v>440</v>
      </c>
      <c r="C19" s="208"/>
      <c r="D19" s="192">
        <f t="shared" ref="D19:E19" si="9">SUM(D20:D24)</f>
        <v>0</v>
      </c>
      <c r="E19" s="193">
        <f t="shared" si="9"/>
        <v>0</v>
      </c>
      <c r="F19" s="3"/>
      <c r="G19" s="3"/>
      <c r="H19" s="3"/>
      <c r="I19" s="3"/>
      <c r="J19" s="3"/>
      <c r="K19" s="3"/>
      <c r="L19" s="3" t="s">
        <v>441</v>
      </c>
      <c r="M19" s="3" t="str">
        <f t="shared" ref="M19:M22" si="10">IF(C19="","",L19)</f>
        <v/>
      </c>
      <c r="N19" s="68" t="str">
        <f t="shared" ref="N19:N22" si="11">IF(C19="","",C19)</f>
        <v/>
      </c>
      <c r="O19" s="3" t="str">
        <f t="shared" ref="O19:O22" si="12">IF(C19="","",CONCATENATE("&lt;/",RIGHT(M19,LEN(M19)-9)))</f>
        <v/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customHeight="1" spans="1:31">
      <c r="A20" s="209" t="s">
        <v>442</v>
      </c>
      <c r="B20" s="99" t="s">
        <v>443</v>
      </c>
      <c r="C20" s="17"/>
      <c r="D20" s="18"/>
      <c r="E20" s="45"/>
      <c r="F20" s="3"/>
      <c r="G20" s="3"/>
      <c r="H20" s="3"/>
      <c r="I20" s="3"/>
      <c r="J20" s="3"/>
      <c r="K20" s="3"/>
      <c r="L20" s="3" t="s">
        <v>444</v>
      </c>
      <c r="M20" s="3" t="str">
        <f t="shared" si="10"/>
        <v/>
      </c>
      <c r="N20" s="68" t="str">
        <f t="shared" si="11"/>
        <v/>
      </c>
      <c r="O20" s="3" t="str">
        <f t="shared" si="12"/>
        <v/>
      </c>
      <c r="P20" s="3"/>
      <c r="Q20" s="3" t="s">
        <v>445</v>
      </c>
      <c r="R20" s="69" t="str">
        <f t="shared" ref="R20:R22" si="13">SUBSTITUTE(D20,",",".")</f>
        <v/>
      </c>
      <c r="S20" s="3" t="str">
        <f t="shared" ref="S20:S22" si="14">CONCATENATE("&lt;/",RIGHT(Q20,LEN(Q20)-9))</f>
        <v>&lt;/valorTransferenciasRecebidasExecucaoOrcamentariaAtual&gt;</v>
      </c>
      <c r="T20" s="3"/>
      <c r="U20" s="3" t="s">
        <v>446</v>
      </c>
      <c r="V20" s="69" t="str">
        <f t="shared" ref="V20:V22" si="15">SUBSTITUTE(E20,",",".")</f>
        <v/>
      </c>
      <c r="W20" s="3" t="str">
        <f t="shared" ref="W20:W22" si="16">CONCATENATE("&lt;/",RIGHT(U20,LEN(U20)-9))</f>
        <v>&lt;/valorTransferenciasRecebidasExecucaoOrcamentariaAnterior&gt;</v>
      </c>
      <c r="X20" s="3"/>
      <c r="Y20" s="3"/>
      <c r="Z20" s="3"/>
      <c r="AA20" s="3"/>
      <c r="AB20" s="3"/>
      <c r="AC20" s="3"/>
      <c r="AD20" s="3"/>
      <c r="AE20" s="3"/>
    </row>
    <row r="21" customHeight="1" spans="1:31">
      <c r="A21" s="209" t="s">
        <v>107</v>
      </c>
      <c r="B21" s="99" t="s">
        <v>447</v>
      </c>
      <c r="C21" s="17"/>
      <c r="D21" s="18"/>
      <c r="E21" s="45"/>
      <c r="F21" s="3"/>
      <c r="G21" s="3"/>
      <c r="H21" s="3"/>
      <c r="I21" s="3"/>
      <c r="J21" s="3"/>
      <c r="K21" s="3"/>
      <c r="L21" s="3" t="s">
        <v>448</v>
      </c>
      <c r="M21" s="3" t="str">
        <f t="shared" si="10"/>
        <v/>
      </c>
      <c r="N21" s="68" t="str">
        <f t="shared" si="11"/>
        <v/>
      </c>
      <c r="O21" s="3" t="str">
        <f t="shared" si="12"/>
        <v/>
      </c>
      <c r="P21" s="3"/>
      <c r="Q21" s="3" t="s">
        <v>449</v>
      </c>
      <c r="R21" s="69" t="str">
        <f t="shared" si="13"/>
        <v/>
      </c>
      <c r="S21" s="3" t="str">
        <f t="shared" si="14"/>
        <v>&lt;/valorTransferenciasRecebidasIndependentesExecucaoOrcamentariaAtual&gt;</v>
      </c>
      <c r="T21" s="3"/>
      <c r="U21" s="3" t="s">
        <v>450</v>
      </c>
      <c r="V21" s="69" t="str">
        <f t="shared" si="15"/>
        <v/>
      </c>
      <c r="W21" s="3" t="str">
        <f t="shared" si="16"/>
        <v>&lt;/valorTransferenciasRecebidasIndependentesExecucaoOrcamentariaAnterior&gt;</v>
      </c>
      <c r="X21" s="3"/>
      <c r="Y21" s="3"/>
      <c r="Z21" s="3"/>
      <c r="AA21" s="3"/>
      <c r="AB21" s="3"/>
      <c r="AC21" s="3"/>
      <c r="AD21" s="3"/>
      <c r="AE21" s="3"/>
    </row>
    <row r="22" customHeight="1" spans="1:31">
      <c r="A22" s="209" t="s">
        <v>110</v>
      </c>
      <c r="B22" s="99" t="s">
        <v>451</v>
      </c>
      <c r="C22" s="20"/>
      <c r="D22" s="18"/>
      <c r="E22" s="45"/>
      <c r="F22" s="3"/>
      <c r="G22" s="3"/>
      <c r="H22" s="3"/>
      <c r="I22" s="3"/>
      <c r="J22" s="3"/>
      <c r="K22" s="3"/>
      <c r="L22" s="3" t="s">
        <v>452</v>
      </c>
      <c r="M22" s="3" t="str">
        <f t="shared" si="10"/>
        <v/>
      </c>
      <c r="N22" s="68" t="str">
        <f t="shared" si="11"/>
        <v/>
      </c>
      <c r="O22" s="3" t="str">
        <f t="shared" si="12"/>
        <v/>
      </c>
      <c r="P22" s="3"/>
      <c r="Q22" s="3" t="s">
        <v>453</v>
      </c>
      <c r="R22" s="69" t="str">
        <f t="shared" si="13"/>
        <v/>
      </c>
      <c r="S22" s="3" t="str">
        <f t="shared" si="14"/>
        <v>&lt;/valorTransferenciasRecebidasAportesRPPSAtual&gt;</v>
      </c>
      <c r="T22" s="3"/>
      <c r="U22" s="3" t="s">
        <v>454</v>
      </c>
      <c r="V22" s="69" t="str">
        <f t="shared" si="15"/>
        <v/>
      </c>
      <c r="W22" s="3" t="str">
        <f t="shared" si="16"/>
        <v>&lt;/valorTransferenciasRecebidasAportesRPPSAnterior&gt;</v>
      </c>
      <c r="X22" s="3"/>
      <c r="Y22" s="3"/>
      <c r="Z22" s="3"/>
      <c r="AA22" s="3"/>
      <c r="AB22" s="3"/>
      <c r="AC22" s="3"/>
      <c r="AD22" s="3"/>
      <c r="AE22" s="3"/>
    </row>
    <row r="23" customHeight="1" spans="1:31">
      <c r="A23" s="210" t="s">
        <v>113</v>
      </c>
      <c r="B23" s="198" t="s">
        <v>455</v>
      </c>
      <c r="C23" s="59"/>
      <c r="D23" s="130"/>
      <c r="E23" s="98"/>
      <c r="F23" s="3"/>
      <c r="G23" s="3"/>
      <c r="H23" s="3"/>
      <c r="I23" s="3"/>
      <c r="J23" s="3"/>
      <c r="K23" s="3"/>
      <c r="L23" s="109" t="s">
        <v>456</v>
      </c>
      <c r="M23" s="3"/>
      <c r="N23" s="68"/>
      <c r="O23" s="3"/>
      <c r="P23" s="3"/>
      <c r="Q23" s="109" t="s">
        <v>457</v>
      </c>
      <c r="R23" s="69"/>
      <c r="S23" s="109" t="s">
        <v>457</v>
      </c>
      <c r="T23" s="3"/>
      <c r="U23" s="109" t="s">
        <v>458</v>
      </c>
      <c r="V23" s="69"/>
      <c r="W23" s="109" t="s">
        <v>458</v>
      </c>
      <c r="X23" s="3"/>
      <c r="Y23" s="3"/>
      <c r="Z23" s="3"/>
      <c r="AA23" s="3"/>
      <c r="AB23" s="3"/>
      <c r="AC23" s="3"/>
      <c r="AD23" s="3"/>
      <c r="AE23" s="3"/>
    </row>
    <row r="24" customHeight="1" spans="1:31">
      <c r="A24" s="211" t="s">
        <v>116</v>
      </c>
      <c r="B24" s="147" t="s">
        <v>459</v>
      </c>
      <c r="C24" s="206"/>
      <c r="D24" s="130"/>
      <c r="E24" s="98"/>
      <c r="F24" s="3"/>
      <c r="G24" s="3"/>
      <c r="H24" s="3"/>
      <c r="I24" s="3"/>
      <c r="J24" s="3"/>
      <c r="K24" s="3"/>
      <c r="L24" s="3" t="s">
        <v>460</v>
      </c>
      <c r="M24" s="3" t="str">
        <f>IF(C24="","",L24)</f>
        <v/>
      </c>
      <c r="N24" s="68" t="str">
        <f>IF(C24="","",C24)</f>
        <v/>
      </c>
      <c r="O24" s="3" t="str">
        <f>IF(C24="","",CONCATENATE("&lt;/",RIGHT(M24,LEN(M24)-9)))</f>
        <v/>
      </c>
      <c r="P24" s="3"/>
      <c r="Q24" s="3" t="s">
        <v>461</v>
      </c>
      <c r="R24" s="69" t="str">
        <f>SUBSTITUTE(D24,",",".")</f>
        <v/>
      </c>
      <c r="S24" s="3" t="str">
        <f>CONCATENATE("&lt;/",RIGHT(Q24,LEN(Q24)-9))</f>
        <v>&lt;/valorTransferenciasRecebidasAportesRGPSAtual&gt;</v>
      </c>
      <c r="T24" s="3"/>
      <c r="U24" s="3" t="s">
        <v>462</v>
      </c>
      <c r="V24" s="69" t="str">
        <f>SUBSTITUTE(E24,",",".")</f>
        <v/>
      </c>
      <c r="W24" s="3" t="str">
        <f>CONCATENATE("&lt;/",RIGHT(U24,LEN(U24)-9))</f>
        <v>&lt;/valorTransferenciasRecebidasAportesRGPSAnterior&gt;</v>
      </c>
      <c r="X24" s="3"/>
      <c r="Y24" s="3"/>
      <c r="Z24" s="3"/>
      <c r="AA24" s="3"/>
      <c r="AB24" s="3"/>
      <c r="AC24" s="3"/>
      <c r="AD24" s="3"/>
      <c r="AE24" s="3"/>
    </row>
    <row r="25" customHeight="1" spans="1:31">
      <c r="A25" s="212" t="s">
        <v>122</v>
      </c>
      <c r="B25" s="213" t="s">
        <v>463</v>
      </c>
      <c r="C25" s="208"/>
      <c r="D25" s="214">
        <f t="shared" ref="D25:E25" si="17">SUM(D26:D27)</f>
        <v>0</v>
      </c>
      <c r="E25" s="214">
        <f t="shared" si="17"/>
        <v>0</v>
      </c>
      <c r="F25" s="3"/>
      <c r="G25" s="3"/>
      <c r="H25" s="3"/>
      <c r="I25" s="3"/>
      <c r="J25" s="3"/>
      <c r="K25" s="3"/>
      <c r="L25" s="109" t="s">
        <v>464</v>
      </c>
      <c r="M25" s="3"/>
      <c r="N25" s="6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customHeight="1" spans="1:31">
      <c r="A26" s="210" t="s">
        <v>128</v>
      </c>
      <c r="B26" s="101" t="s">
        <v>465</v>
      </c>
      <c r="C26" s="17"/>
      <c r="D26" s="18"/>
      <c r="E26" s="18"/>
      <c r="F26" s="3"/>
      <c r="G26" s="3"/>
      <c r="H26" s="3"/>
      <c r="I26" s="3"/>
      <c r="J26" s="3"/>
      <c r="K26" s="3"/>
      <c r="L26" s="109" t="s">
        <v>466</v>
      </c>
      <c r="M26" s="3"/>
      <c r="N26" s="68"/>
      <c r="O26" s="3"/>
      <c r="P26" s="3"/>
      <c r="Q26" s="109" t="s">
        <v>467</v>
      </c>
      <c r="R26" s="3"/>
      <c r="S26" s="109" t="s">
        <v>467</v>
      </c>
      <c r="T26" s="3"/>
      <c r="U26" s="109" t="s">
        <v>468</v>
      </c>
      <c r="V26" s="3"/>
      <c r="W26" s="109" t="s">
        <v>468</v>
      </c>
      <c r="X26" s="3"/>
      <c r="Y26" s="3"/>
      <c r="Z26" s="3"/>
      <c r="AA26" s="3"/>
      <c r="AB26" s="3"/>
      <c r="AC26" s="3"/>
      <c r="AD26" s="3"/>
      <c r="AE26" s="3"/>
    </row>
    <row r="27" customHeight="1" spans="1:31">
      <c r="A27" s="215" t="s">
        <v>131</v>
      </c>
      <c r="B27" s="198" t="s">
        <v>469</v>
      </c>
      <c r="C27" s="206"/>
      <c r="D27" s="130"/>
      <c r="E27" s="130"/>
      <c r="F27" s="3"/>
      <c r="G27" s="3"/>
      <c r="H27" s="3"/>
      <c r="I27" s="3"/>
      <c r="J27" s="3"/>
      <c r="K27" s="3"/>
      <c r="L27" s="109" t="s">
        <v>470</v>
      </c>
      <c r="M27" s="3"/>
      <c r="N27" s="68"/>
      <c r="O27" s="3"/>
      <c r="P27" s="3"/>
      <c r="Q27" s="109" t="s">
        <v>471</v>
      </c>
      <c r="R27" s="3"/>
      <c r="S27" s="109" t="s">
        <v>471</v>
      </c>
      <c r="T27" s="3"/>
      <c r="U27" s="109" t="s">
        <v>472</v>
      </c>
      <c r="V27" s="3"/>
      <c r="W27" s="109" t="s">
        <v>472</v>
      </c>
      <c r="X27" s="3"/>
      <c r="Y27" s="3"/>
      <c r="Z27" s="3"/>
      <c r="AA27" s="3"/>
      <c r="AB27" s="3"/>
      <c r="AC27" s="3"/>
      <c r="AD27" s="3"/>
      <c r="AE27" s="3"/>
    </row>
    <row r="28" customHeight="1" spans="1:31">
      <c r="A28" s="190" t="s">
        <v>136</v>
      </c>
      <c r="B28" s="191" t="s">
        <v>473</v>
      </c>
      <c r="C28" s="208"/>
      <c r="D28" s="192">
        <f t="shared" ref="D28:E28" si="18">SUM(D29:D32)</f>
        <v>0</v>
      </c>
      <c r="E28" s="193">
        <f t="shared" si="18"/>
        <v>0</v>
      </c>
      <c r="F28" s="3"/>
      <c r="G28" s="3"/>
      <c r="H28" s="3"/>
      <c r="I28" s="3"/>
      <c r="J28" s="3"/>
      <c r="K28" s="3"/>
      <c r="L28" s="3" t="s">
        <v>474</v>
      </c>
      <c r="M28" s="3" t="str">
        <f t="shared" ref="M28:M33" si="19">IF(C28="","",L28)</f>
        <v/>
      </c>
      <c r="N28" s="68" t="str">
        <f t="shared" ref="N28:N33" si="20">IF(C28="","",C28)</f>
        <v/>
      </c>
      <c r="O28" s="3" t="str">
        <f t="shared" ref="O28:O33" si="21">IF(C28="","",CONCATENATE("&lt;/",RIGHT(M28,LEN(M28)-9)))</f>
        <v/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customHeight="1" spans="1:31">
      <c r="A29" s="58" t="s">
        <v>141</v>
      </c>
      <c r="B29" s="99" t="s">
        <v>475</v>
      </c>
      <c r="C29" s="17"/>
      <c r="D29" s="18"/>
      <c r="E29" s="45"/>
      <c r="F29" s="3"/>
      <c r="G29" s="3"/>
      <c r="H29" s="3"/>
      <c r="I29" s="3"/>
      <c r="J29" s="3"/>
      <c r="K29" s="3"/>
      <c r="L29" s="3" t="s">
        <v>476</v>
      </c>
      <c r="M29" s="3" t="str">
        <f t="shared" si="19"/>
        <v/>
      </c>
      <c r="N29" s="68" t="str">
        <f t="shared" si="20"/>
        <v/>
      </c>
      <c r="O29" s="3" t="str">
        <f t="shared" si="21"/>
        <v/>
      </c>
      <c r="P29" s="3"/>
      <c r="Q29" s="3" t="s">
        <v>477</v>
      </c>
      <c r="R29" s="69" t="str">
        <f t="shared" ref="R29:R32" si="22">SUBSTITUTE(D29,",",".")</f>
        <v/>
      </c>
      <c r="S29" s="3" t="str">
        <f t="shared" ref="S29:S32" si="23">CONCATENATE("&lt;/",RIGHT(Q29,LEN(Q29)-9))</f>
        <v>&lt;/valorRecebimentosInscricaoRestosPagarNaoProcessadosAtual&gt;</v>
      </c>
      <c r="T29" s="3"/>
      <c r="U29" s="3" t="s">
        <v>478</v>
      </c>
      <c r="V29" s="69" t="str">
        <f t="shared" ref="V29:V32" si="24">SUBSTITUTE(E29,",",".")</f>
        <v/>
      </c>
      <c r="W29" s="3" t="str">
        <f t="shared" ref="W29:W32" si="25">CONCATENATE("&lt;/",RIGHT(U29,LEN(U29)-9))</f>
        <v>&lt;/valorRecebimentosInscricaoRestosPagarNaoProcessadosAnterior&gt;</v>
      </c>
      <c r="X29" s="3"/>
      <c r="Y29" s="3"/>
      <c r="Z29" s="3"/>
      <c r="AA29" s="3"/>
      <c r="AB29" s="3"/>
      <c r="AC29" s="3"/>
      <c r="AD29" s="3"/>
      <c r="AE29" s="3"/>
    </row>
    <row r="30" customHeight="1" spans="1:31">
      <c r="A30" s="58" t="s">
        <v>144</v>
      </c>
      <c r="B30" s="99" t="s">
        <v>479</v>
      </c>
      <c r="C30" s="17"/>
      <c r="D30" s="18"/>
      <c r="E30" s="45"/>
      <c r="F30" s="3"/>
      <c r="G30" s="3"/>
      <c r="H30" s="3"/>
      <c r="I30" s="3"/>
      <c r="J30" s="3"/>
      <c r="K30" s="3"/>
      <c r="L30" s="3" t="s">
        <v>480</v>
      </c>
      <c r="M30" s="3" t="str">
        <f t="shared" si="19"/>
        <v/>
      </c>
      <c r="N30" s="68" t="str">
        <f t="shared" si="20"/>
        <v/>
      </c>
      <c r="O30" s="3" t="str">
        <f t="shared" si="21"/>
        <v/>
      </c>
      <c r="P30" s="3"/>
      <c r="Q30" s="3" t="s">
        <v>481</v>
      </c>
      <c r="R30" s="69" t="str">
        <f t="shared" si="22"/>
        <v/>
      </c>
      <c r="S30" s="3" t="str">
        <f t="shared" si="23"/>
        <v>&lt;/valorRecebimentosInscricaoRestosPagarProcessadosAtual&gt;</v>
      </c>
      <c r="T30" s="3"/>
      <c r="U30" s="3" t="s">
        <v>482</v>
      </c>
      <c r="V30" s="69" t="str">
        <f t="shared" si="24"/>
        <v/>
      </c>
      <c r="W30" s="3" t="str">
        <f t="shared" si="25"/>
        <v>&lt;/valorRecebimentosInscricaoRestosPagarProcessadosAnterior&gt;</v>
      </c>
      <c r="X30" s="3"/>
      <c r="Y30" s="3"/>
      <c r="Z30" s="3"/>
      <c r="AA30" s="3"/>
      <c r="AB30" s="3"/>
      <c r="AC30" s="3"/>
      <c r="AD30" s="3"/>
      <c r="AE30" s="3"/>
    </row>
    <row r="31" customHeight="1" spans="1:31">
      <c r="A31" s="58" t="s">
        <v>147</v>
      </c>
      <c r="B31" s="99" t="s">
        <v>483</v>
      </c>
      <c r="C31" s="20"/>
      <c r="D31" s="18"/>
      <c r="E31" s="45"/>
      <c r="F31" s="3"/>
      <c r="G31" s="3"/>
      <c r="H31" s="3"/>
      <c r="I31" s="3"/>
      <c r="J31" s="3"/>
      <c r="K31" s="3"/>
      <c r="L31" s="3" t="s">
        <v>484</v>
      </c>
      <c r="M31" s="3" t="str">
        <f t="shared" si="19"/>
        <v/>
      </c>
      <c r="N31" s="68" t="str">
        <f t="shared" si="20"/>
        <v/>
      </c>
      <c r="O31" s="3" t="str">
        <f t="shared" si="21"/>
        <v/>
      </c>
      <c r="P31" s="3"/>
      <c r="Q31" s="3" t="s">
        <v>485</v>
      </c>
      <c r="R31" s="69" t="str">
        <f t="shared" si="22"/>
        <v/>
      </c>
      <c r="S31" s="3" t="str">
        <f t="shared" si="23"/>
        <v>&lt;/valorRecebimentosDepositosRestituiveisValoresVinculadosAtual&gt;</v>
      </c>
      <c r="T31" s="3"/>
      <c r="U31" s="3" t="s">
        <v>486</v>
      </c>
      <c r="V31" s="69" t="str">
        <f t="shared" si="24"/>
        <v/>
      </c>
      <c r="W31" s="3" t="str">
        <f t="shared" si="25"/>
        <v>&lt;/valorRecebimentosDepositosRestituiveisValoresVinculadosAnterior&gt;</v>
      </c>
      <c r="X31" s="3"/>
      <c r="Y31" s="3"/>
      <c r="Z31" s="3"/>
      <c r="AA31" s="3"/>
      <c r="AB31" s="3"/>
      <c r="AC31" s="3"/>
      <c r="AD31" s="3"/>
      <c r="AE31" s="3"/>
    </row>
    <row r="32" customHeight="1" spans="1:31">
      <c r="A32" s="58" t="s">
        <v>150</v>
      </c>
      <c r="B32" s="216" t="s">
        <v>487</v>
      </c>
      <c r="C32" s="31"/>
      <c r="D32" s="32"/>
      <c r="E32" s="33"/>
      <c r="F32" s="3"/>
      <c r="G32" s="3"/>
      <c r="H32" s="3"/>
      <c r="I32" s="3"/>
      <c r="J32" s="3"/>
      <c r="K32" s="3"/>
      <c r="L32" s="3" t="s">
        <v>488</v>
      </c>
      <c r="M32" s="3" t="str">
        <f t="shared" si="19"/>
        <v/>
      </c>
      <c r="N32" s="68" t="str">
        <f t="shared" si="20"/>
        <v/>
      </c>
      <c r="O32" s="3" t="str">
        <f t="shared" si="21"/>
        <v/>
      </c>
      <c r="P32" s="3"/>
      <c r="Q32" s="3" t="s">
        <v>489</v>
      </c>
      <c r="R32" s="69" t="str">
        <f t="shared" si="22"/>
        <v/>
      </c>
      <c r="S32" s="3" t="str">
        <f t="shared" si="23"/>
        <v>&lt;/valorRecebimentosOutrosPagamentosExtraorcamentariosAtual&gt;</v>
      </c>
      <c r="T32" s="3"/>
      <c r="U32" s="3" t="s">
        <v>490</v>
      </c>
      <c r="V32" s="69" t="str">
        <f t="shared" si="24"/>
        <v/>
      </c>
      <c r="W32" s="3" t="str">
        <f t="shared" si="25"/>
        <v>&lt;/valorRecebimentosOutrosPagamentosExtraorcamentariosAnterior&gt;</v>
      </c>
      <c r="X32" s="3"/>
      <c r="Y32" s="3"/>
      <c r="Z32" s="3"/>
      <c r="AA32" s="3"/>
      <c r="AB32" s="3"/>
      <c r="AC32" s="3"/>
      <c r="AD32" s="3"/>
      <c r="AE32" s="3"/>
    </row>
    <row r="33" customHeight="1" spans="1:31">
      <c r="A33" s="217" t="s">
        <v>153</v>
      </c>
      <c r="B33" s="218" t="s">
        <v>491</v>
      </c>
      <c r="C33" s="20"/>
      <c r="D33" s="43">
        <f t="shared" ref="D33:E33" si="26">SUM(D34:D36)</f>
        <v>0</v>
      </c>
      <c r="E33" s="44">
        <f t="shared" si="26"/>
        <v>0</v>
      </c>
      <c r="F33" s="3"/>
      <c r="G33" s="3"/>
      <c r="H33" s="3"/>
      <c r="I33" s="3"/>
      <c r="J33" s="3"/>
      <c r="K33" s="3"/>
      <c r="L33" s="3" t="s">
        <v>492</v>
      </c>
      <c r="M33" s="3" t="str">
        <f t="shared" si="19"/>
        <v/>
      </c>
      <c r="N33" s="68" t="str">
        <f t="shared" si="20"/>
        <v/>
      </c>
      <c r="O33" s="3" t="str">
        <f t="shared" si="21"/>
        <v/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customHeight="1" spans="1:31">
      <c r="A34" s="219" t="s">
        <v>158</v>
      </c>
      <c r="B34" s="101" t="s">
        <v>493</v>
      </c>
      <c r="C34" s="20"/>
      <c r="D34" s="18"/>
      <c r="E34" s="45"/>
      <c r="F34" s="3"/>
      <c r="G34" s="3"/>
      <c r="H34" s="3"/>
      <c r="I34" s="3"/>
      <c r="J34" s="3"/>
      <c r="K34" s="3"/>
      <c r="L34" s="109" t="s">
        <v>494</v>
      </c>
      <c r="M34" s="3"/>
      <c r="N34" s="68"/>
      <c r="O34" s="3"/>
      <c r="P34" s="3"/>
      <c r="Q34" s="109" t="s">
        <v>495</v>
      </c>
      <c r="R34" s="69"/>
      <c r="S34" s="109" t="s">
        <v>495</v>
      </c>
      <c r="T34" s="3"/>
      <c r="U34" s="109" t="s">
        <v>496</v>
      </c>
      <c r="V34" s="69"/>
      <c r="W34" s="3" t="str">
        <f t="shared" ref="W34:W36" si="27">CONCATENATE("&lt;/",RIGHT(U34,LEN(U34)-9))</f>
        <v>&lt;/doExercicioAnteriorCaixaEquivalentesCaixaExcetoRPPSAnterior&gt;</v>
      </c>
      <c r="X34" s="3"/>
      <c r="Y34" s="3"/>
      <c r="Z34" s="3"/>
      <c r="AA34" s="3"/>
      <c r="AB34" s="3"/>
      <c r="AC34" s="3"/>
      <c r="AD34" s="3"/>
      <c r="AE34" s="3"/>
    </row>
    <row r="35" customHeight="1" spans="1:31">
      <c r="A35" s="219" t="s">
        <v>160</v>
      </c>
      <c r="B35" s="198" t="s">
        <v>497</v>
      </c>
      <c r="C35" s="20"/>
      <c r="D35" s="130"/>
      <c r="E35" s="98"/>
      <c r="F35" s="3"/>
      <c r="G35" s="3"/>
      <c r="H35" s="3"/>
      <c r="I35" s="3"/>
      <c r="J35" s="3"/>
      <c r="K35" s="3"/>
      <c r="L35" s="109" t="s">
        <v>498</v>
      </c>
      <c r="M35" s="3"/>
      <c r="N35" s="68"/>
      <c r="O35" s="3"/>
      <c r="P35" s="3"/>
      <c r="Q35" s="109" t="s">
        <v>499</v>
      </c>
      <c r="R35" s="69"/>
      <c r="S35" s="109" t="s">
        <v>499</v>
      </c>
      <c r="T35" s="3"/>
      <c r="U35" s="109" t="s">
        <v>500</v>
      </c>
      <c r="V35" s="69"/>
      <c r="W35" s="3" t="str">
        <f t="shared" si="27"/>
        <v>&lt;/doExercicioAnteriorCaixaEquivalentesCaixaRPPSAnterior&gt;</v>
      </c>
      <c r="X35" s="3"/>
      <c r="Y35" s="3"/>
      <c r="Z35" s="3"/>
      <c r="AA35" s="3"/>
      <c r="AB35" s="3"/>
      <c r="AC35" s="3"/>
      <c r="AD35" s="3"/>
      <c r="AE35" s="3"/>
    </row>
    <row r="36" customHeight="1" spans="1:31">
      <c r="A36" s="217" t="s">
        <v>176</v>
      </c>
      <c r="B36" s="216" t="s">
        <v>483</v>
      </c>
      <c r="C36" s="20"/>
      <c r="D36" s="32"/>
      <c r="E36" s="33"/>
      <c r="F36" s="3"/>
      <c r="G36" s="3"/>
      <c r="H36" s="3"/>
      <c r="I36" s="3"/>
      <c r="J36" s="3"/>
      <c r="K36" s="3"/>
      <c r="L36" s="3" t="s">
        <v>501</v>
      </c>
      <c r="M36" s="3" t="str">
        <f t="shared" ref="M36:M37" si="28">IF(C36="","",L36)</f>
        <v/>
      </c>
      <c r="N36" s="68" t="str">
        <f t="shared" ref="N36:N37" si="29">IF(C36="","",C36)</f>
        <v/>
      </c>
      <c r="O36" s="3" t="str">
        <f t="shared" ref="O36:O37" si="30">IF(C36="","",CONCATENATE("&lt;/",RIGHT(M36,LEN(M36)-9)))</f>
        <v/>
      </c>
      <c r="P36" s="3"/>
      <c r="Q36" s="3" t="s">
        <v>502</v>
      </c>
      <c r="R36" s="69" t="str">
        <f>SUBSTITUTE(D36,",",".")</f>
        <v/>
      </c>
      <c r="S36" s="3" t="str">
        <f>CONCATENATE("&lt;/",RIGHT(Q36,LEN(Q36)-9))</f>
        <v>&lt;/valorSaldoExercicioAnteriorDepositosRestituiveisValoresVinculadosAtual&gt;</v>
      </c>
      <c r="T36" s="3"/>
      <c r="U36" s="3" t="s">
        <v>503</v>
      </c>
      <c r="V36" s="69" t="str">
        <f>SUBSTITUTE(E36,",",".")</f>
        <v/>
      </c>
      <c r="W36" s="3" t="str">
        <f t="shared" si="27"/>
        <v>&lt;/valorSaldoExercicioAnteriorDepositosRestituiveisValoresVinculadosAnterior&gt;</v>
      </c>
      <c r="X36" s="3"/>
      <c r="Y36" s="3"/>
      <c r="Z36" s="3"/>
      <c r="AA36" s="3"/>
      <c r="AB36" s="3"/>
      <c r="AC36" s="3"/>
      <c r="AD36" s="3"/>
      <c r="AE36" s="3"/>
    </row>
    <row r="37" customHeight="1" spans="1:31">
      <c r="A37" s="71" t="s">
        <v>184</v>
      </c>
      <c r="B37" s="220" t="s">
        <v>504</v>
      </c>
      <c r="C37" s="208"/>
      <c r="D37" s="73">
        <f t="shared" ref="D37:E37" si="31">SUM(D5+D19+D28+D33)</f>
        <v>0</v>
      </c>
      <c r="E37" s="74">
        <f t="shared" si="31"/>
        <v>0</v>
      </c>
      <c r="F37" s="132"/>
      <c r="G37" s="132"/>
      <c r="H37" s="132"/>
      <c r="I37" s="132"/>
      <c r="J37" s="132"/>
      <c r="K37" s="132"/>
      <c r="L37" s="132" t="s">
        <v>505</v>
      </c>
      <c r="M37" s="3" t="str">
        <f t="shared" si="28"/>
        <v/>
      </c>
      <c r="N37" s="68" t="str">
        <f t="shared" si="29"/>
        <v/>
      </c>
      <c r="O37" s="3" t="str">
        <f t="shared" si="30"/>
        <v/>
      </c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</row>
    <row r="38" customHeight="1" spans="1:31">
      <c r="A38" s="78" t="s">
        <v>506</v>
      </c>
      <c r="B38" s="79"/>
      <c r="C38" s="79"/>
      <c r="D38" s="79"/>
      <c r="E38" s="80"/>
      <c r="F38" s="3"/>
      <c r="G38" s="3"/>
      <c r="H38" s="3"/>
      <c r="I38" s="3"/>
      <c r="J38" s="3"/>
      <c r="K38" s="3"/>
      <c r="L38" s="3"/>
      <c r="M38" s="3" t="s">
        <v>507</v>
      </c>
      <c r="N38" s="3"/>
      <c r="O38" s="3" t="s">
        <v>508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customHeight="1" spans="1:31">
      <c r="A39" s="86" t="s">
        <v>15</v>
      </c>
      <c r="B39" s="169" t="s">
        <v>387</v>
      </c>
      <c r="C39" s="169" t="s">
        <v>17</v>
      </c>
      <c r="D39" s="169" t="s">
        <v>388</v>
      </c>
      <c r="E39" s="221" t="s">
        <v>389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customHeight="1" spans="1:31">
      <c r="A40" s="190" t="s">
        <v>23</v>
      </c>
      <c r="B40" s="191" t="s">
        <v>509</v>
      </c>
      <c r="C40" s="208"/>
      <c r="D40" s="222" t="s">
        <v>8</v>
      </c>
      <c r="E40" s="223" t="s">
        <v>8</v>
      </c>
      <c r="F40" s="3"/>
      <c r="G40" s="3"/>
      <c r="H40" s="3"/>
      <c r="I40" s="3"/>
      <c r="J40" s="3"/>
      <c r="K40" s="3"/>
      <c r="L40" s="3" t="s">
        <v>510</v>
      </c>
      <c r="M40" s="3" t="str">
        <f t="shared" ref="M40:M46" si="32">IF(C40="","",L40)</f>
        <v/>
      </c>
      <c r="N40" s="68" t="str">
        <f t="shared" ref="N40:N46" si="33">IF(C40="","",C40)</f>
        <v/>
      </c>
      <c r="O40" s="3" t="str">
        <f t="shared" ref="O40:O46" si="34">IF(C40="","",CONCATENATE("&lt;/",RIGHT(M40,LEN(M40)-9)))</f>
        <v/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customHeight="1" spans="1:31">
      <c r="A41" s="190" t="s">
        <v>26</v>
      </c>
      <c r="B41" s="110" t="s">
        <v>511</v>
      </c>
      <c r="C41" s="17"/>
      <c r="D41" s="224"/>
      <c r="E41" s="225"/>
      <c r="F41" s="3"/>
      <c r="G41" s="3"/>
      <c r="H41" s="3"/>
      <c r="I41" s="3"/>
      <c r="J41" s="3"/>
      <c r="K41" s="3"/>
      <c r="L41" s="109" t="s">
        <v>512</v>
      </c>
      <c r="M41" s="3" t="str">
        <f t="shared" si="32"/>
        <v/>
      </c>
      <c r="N41" s="68" t="str">
        <f t="shared" si="33"/>
        <v/>
      </c>
      <c r="O41" s="3" t="str">
        <f t="shared" si="34"/>
        <v/>
      </c>
      <c r="P41" s="3"/>
      <c r="Q41" s="109" t="s">
        <v>513</v>
      </c>
      <c r="R41" s="69" t="str">
        <f>SUBSTITUTE(D41,",",".")</f>
        <v/>
      </c>
      <c r="S41" s="109" t="str">
        <f>CONCATENATE("&lt;/",RIGHT(Q41,LEN(Q41)-9))</f>
        <v>&lt;/pesaOrcamentariaRecursosNaoVinculadosAtual&gt;</v>
      </c>
      <c r="T41" s="3"/>
      <c r="U41" s="109" t="s">
        <v>514</v>
      </c>
      <c r="V41" s="69" t="str">
        <f>SUBSTITUTE(E41,",",".")</f>
        <v/>
      </c>
      <c r="W41" s="109" t="str">
        <f>CONCATENATE("&lt;/",RIGHT(U41,LEN(U41)-9))</f>
        <v>&lt;/pesaOrcamentariaRecursosNaoVinculadosAnterior&gt;</v>
      </c>
      <c r="X41" s="3"/>
      <c r="Y41" s="3"/>
      <c r="Z41" s="3"/>
      <c r="AA41" s="3"/>
      <c r="AB41" s="3"/>
      <c r="AC41" s="3"/>
      <c r="AD41" s="3"/>
      <c r="AE41" s="3"/>
    </row>
    <row r="42" customHeight="1" spans="1:31">
      <c r="A42" s="190" t="s">
        <v>32</v>
      </c>
      <c r="B42" s="110" t="s">
        <v>515</v>
      </c>
      <c r="C42" s="17"/>
      <c r="D42" s="226" t="s">
        <v>8</v>
      </c>
      <c r="E42" s="227" t="s">
        <v>8</v>
      </c>
      <c r="F42" s="3"/>
      <c r="G42" s="3"/>
      <c r="H42" s="3"/>
      <c r="I42" s="3"/>
      <c r="J42" s="3"/>
      <c r="K42" s="3"/>
      <c r="L42" s="109" t="s">
        <v>516</v>
      </c>
      <c r="M42" s="3" t="str">
        <f t="shared" si="32"/>
        <v/>
      </c>
      <c r="N42" s="68" t="str">
        <f t="shared" si="33"/>
        <v/>
      </c>
      <c r="O42" s="3" t="str">
        <f t="shared" si="34"/>
        <v/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customHeight="1" spans="1:31">
      <c r="A43" s="190" t="s">
        <v>38</v>
      </c>
      <c r="B43" s="101" t="s">
        <v>517</v>
      </c>
      <c r="C43" s="17"/>
      <c r="D43" s="18"/>
      <c r="E43" s="45"/>
      <c r="F43" s="3"/>
      <c r="G43" s="3"/>
      <c r="H43" s="3"/>
      <c r="I43" s="3"/>
      <c r="J43" s="3"/>
      <c r="K43" s="3"/>
      <c r="L43" s="109" t="s">
        <v>518</v>
      </c>
      <c r="M43" s="3" t="str">
        <f t="shared" si="32"/>
        <v/>
      </c>
      <c r="N43" s="68" t="str">
        <f t="shared" si="33"/>
        <v/>
      </c>
      <c r="O43" s="3" t="str">
        <f t="shared" si="34"/>
        <v/>
      </c>
      <c r="P43" s="3"/>
      <c r="Q43" s="109" t="s">
        <v>519</v>
      </c>
      <c r="R43" s="69" t="str">
        <f t="shared" ref="R43:R46" si="35">SUBSTITUTE(D43,",",".")</f>
        <v/>
      </c>
      <c r="S43" s="109" t="str">
        <f t="shared" ref="S43:S53" si="36">CONCATENATE("&lt;/",RIGHT(Q43,LEN(Q43)-9))</f>
        <v>&lt;/pesaOrcamentariaRecursosVinculadosEducacaoAtual&gt;</v>
      </c>
      <c r="T43" s="3"/>
      <c r="U43" s="109" t="s">
        <v>520</v>
      </c>
      <c r="V43" s="69" t="str">
        <f t="shared" ref="V43:V46" si="37">SUBSTITUTE(E43,",",".")</f>
        <v/>
      </c>
      <c r="W43" s="109" t="str">
        <f t="shared" ref="W43:W53" si="38">CONCATENATE("&lt;/",RIGHT(U43,LEN(U43)-9))</f>
        <v>&lt;/pesaOrcamentariaRecursosVinculadosEducacaoAnterior&gt;</v>
      </c>
      <c r="X43" s="3"/>
      <c r="Y43" s="3"/>
      <c r="Z43" s="3"/>
      <c r="AA43" s="3"/>
      <c r="AB43" s="3"/>
      <c r="AC43" s="3"/>
      <c r="AD43" s="3"/>
      <c r="AE43" s="3"/>
    </row>
    <row r="44" customHeight="1" spans="1:31">
      <c r="A44" s="190" t="s">
        <v>44</v>
      </c>
      <c r="B44" s="101" t="s">
        <v>521</v>
      </c>
      <c r="C44" s="17"/>
      <c r="D44" s="18"/>
      <c r="E44" s="45"/>
      <c r="F44" s="3"/>
      <c r="G44" s="3"/>
      <c r="H44" s="3"/>
      <c r="I44" s="3"/>
      <c r="J44" s="3"/>
      <c r="K44" s="3"/>
      <c r="L44" s="109" t="s">
        <v>522</v>
      </c>
      <c r="M44" s="3" t="str">
        <f t="shared" si="32"/>
        <v/>
      </c>
      <c r="N44" s="68" t="str">
        <f t="shared" si="33"/>
        <v/>
      </c>
      <c r="O44" s="3" t="str">
        <f t="shared" si="34"/>
        <v/>
      </c>
      <c r="P44" s="3"/>
      <c r="Q44" s="109" t="s">
        <v>523</v>
      </c>
      <c r="R44" s="69" t="str">
        <f t="shared" si="35"/>
        <v/>
      </c>
      <c r="S44" s="109" t="str">
        <f t="shared" si="36"/>
        <v>&lt;/pesaOrcamentariaRecursosVinculadosSaudeAtual&gt;</v>
      </c>
      <c r="T44" s="3"/>
      <c r="U44" s="109" t="s">
        <v>524</v>
      </c>
      <c r="V44" s="69" t="str">
        <f t="shared" si="37"/>
        <v/>
      </c>
      <c r="W44" s="109" t="str">
        <f t="shared" si="38"/>
        <v>&lt;/pesaOrcamentariaRecursosVinculadosSaudeAnterior&gt;</v>
      </c>
      <c r="X44" s="3"/>
      <c r="Y44" s="3"/>
      <c r="Z44" s="3"/>
      <c r="AA44" s="3"/>
      <c r="AB44" s="3"/>
      <c r="AC44" s="3"/>
      <c r="AD44" s="3"/>
      <c r="AE44" s="3"/>
    </row>
    <row r="45" customHeight="1" spans="1:31">
      <c r="A45" s="190" t="s">
        <v>50</v>
      </c>
      <c r="B45" s="101" t="s">
        <v>406</v>
      </c>
      <c r="C45" s="17"/>
      <c r="D45" s="18"/>
      <c r="E45" s="45"/>
      <c r="F45" s="3"/>
      <c r="G45" s="3"/>
      <c r="H45" s="3"/>
      <c r="I45" s="3"/>
      <c r="J45" s="3"/>
      <c r="K45" s="3"/>
      <c r="L45" s="109" t="s">
        <v>525</v>
      </c>
      <c r="M45" s="3" t="str">
        <f t="shared" si="32"/>
        <v/>
      </c>
      <c r="N45" s="68" t="str">
        <f t="shared" si="33"/>
        <v/>
      </c>
      <c r="O45" s="3" t="str">
        <f t="shared" si="34"/>
        <v/>
      </c>
      <c r="P45" s="3"/>
      <c r="Q45" s="109" t="s">
        <v>526</v>
      </c>
      <c r="R45" s="69" t="str">
        <f t="shared" si="35"/>
        <v/>
      </c>
      <c r="S45" s="109" t="str">
        <f t="shared" si="36"/>
        <v>&lt;/pesaOrcamentariaRecursosVinculadosAssistenciaSocialAtual&gt;</v>
      </c>
      <c r="T45" s="3"/>
      <c r="U45" s="109" t="s">
        <v>527</v>
      </c>
      <c r="V45" s="69" t="str">
        <f t="shared" si="37"/>
        <v/>
      </c>
      <c r="W45" s="109" t="str">
        <f t="shared" si="38"/>
        <v>&lt;/pesaOrcamentariaRecursosVinculadosAssistenciaSocialAnterior&gt;</v>
      </c>
      <c r="X45" s="3"/>
      <c r="Y45" s="3"/>
      <c r="Z45" s="3"/>
      <c r="AA45" s="3"/>
      <c r="AB45" s="3"/>
      <c r="AC45" s="3"/>
      <c r="AD45" s="3"/>
      <c r="AE45" s="3"/>
    </row>
    <row r="46" customHeight="1" spans="1:31">
      <c r="A46" s="190" t="s">
        <v>56</v>
      </c>
      <c r="B46" s="101" t="s">
        <v>410</v>
      </c>
      <c r="C46" s="20"/>
      <c r="D46" s="18"/>
      <c r="E46" s="45"/>
      <c r="F46" s="3"/>
      <c r="G46" s="3"/>
      <c r="H46" s="3"/>
      <c r="I46" s="3"/>
      <c r="J46" s="3"/>
      <c r="K46" s="3"/>
      <c r="L46" s="109" t="s">
        <v>528</v>
      </c>
      <c r="M46" s="3" t="str">
        <f t="shared" si="32"/>
        <v/>
      </c>
      <c r="N46" s="68" t="str">
        <f t="shared" si="33"/>
        <v/>
      </c>
      <c r="O46" s="3" t="str">
        <f t="shared" si="34"/>
        <v/>
      </c>
      <c r="P46" s="3"/>
      <c r="Q46" s="109" t="s">
        <v>529</v>
      </c>
      <c r="R46" s="69" t="str">
        <f t="shared" si="35"/>
        <v/>
      </c>
      <c r="S46" s="109" t="str">
        <f t="shared" si="36"/>
        <v>&lt;/pesaOrcamentariaRecursosVinculadosPrevidenciaSocialExcetoRPPSAtual&gt;</v>
      </c>
      <c r="T46" s="3"/>
      <c r="U46" s="109" t="s">
        <v>530</v>
      </c>
      <c r="V46" s="69" t="str">
        <f t="shared" si="37"/>
        <v/>
      </c>
      <c r="W46" s="109" t="str">
        <f t="shared" si="38"/>
        <v>&lt;/pesaOrcamentariaRecursosVinculadosPrevidenciaSocialExcetoRPPSAnterior&gt;</v>
      </c>
      <c r="X46" s="3"/>
      <c r="Y46" s="3"/>
      <c r="Z46" s="3"/>
      <c r="AA46" s="3"/>
      <c r="AB46" s="3"/>
      <c r="AC46" s="3"/>
      <c r="AD46" s="3"/>
      <c r="AE46" s="3"/>
    </row>
    <row r="47" customHeight="1" spans="1:31">
      <c r="A47" s="190" t="s">
        <v>62</v>
      </c>
      <c r="B47" s="101" t="s">
        <v>414</v>
      </c>
      <c r="C47" s="20"/>
      <c r="D47" s="18"/>
      <c r="E47" s="45"/>
      <c r="F47" s="3"/>
      <c r="G47" s="3"/>
      <c r="H47" s="3"/>
      <c r="I47" s="3"/>
      <c r="J47" s="3"/>
      <c r="K47" s="3"/>
      <c r="L47" s="109" t="s">
        <v>531</v>
      </c>
      <c r="M47" s="3"/>
      <c r="N47" s="68"/>
      <c r="O47" s="3"/>
      <c r="P47" s="3"/>
      <c r="Q47" s="109" t="s">
        <v>532</v>
      </c>
      <c r="R47" s="69"/>
      <c r="S47" s="109" t="str">
        <f t="shared" si="36"/>
        <v>&lt;/pesaOrcamentariaDemaisVinculacoesTransferenciasAtual&gt;</v>
      </c>
      <c r="T47" s="3"/>
      <c r="U47" s="109" t="s">
        <v>533</v>
      </c>
      <c r="V47" s="69"/>
      <c r="W47" s="109" t="str">
        <f t="shared" si="38"/>
        <v>&lt;/pesaOrcamentariaDemaisVinculacoesTransferenciasAnterior&gt;</v>
      </c>
      <c r="X47" s="3"/>
      <c r="Y47" s="3"/>
      <c r="Z47" s="3"/>
      <c r="AA47" s="3"/>
      <c r="AB47" s="3"/>
      <c r="AC47" s="3"/>
      <c r="AD47" s="3"/>
      <c r="AE47" s="3"/>
    </row>
    <row r="48" customHeight="1" spans="1:31">
      <c r="A48" s="190" t="s">
        <v>68</v>
      </c>
      <c r="B48" s="101" t="s">
        <v>418</v>
      </c>
      <c r="C48" s="20"/>
      <c r="D48" s="18"/>
      <c r="E48" s="45"/>
      <c r="F48" s="3"/>
      <c r="G48" s="3"/>
      <c r="H48" s="3"/>
      <c r="I48" s="3"/>
      <c r="J48" s="3"/>
      <c r="K48" s="3"/>
      <c r="L48" s="109" t="s">
        <v>534</v>
      </c>
      <c r="M48" s="3" t="str">
        <f t="shared" ref="M48:M49" si="39">IF(C48="","",L48)</f>
        <v/>
      </c>
      <c r="N48" s="68" t="str">
        <f t="shared" ref="N48:N49" si="40">IF(C48="","",C48)</f>
        <v/>
      </c>
      <c r="O48" s="3" t="str">
        <f t="shared" ref="O48:O49" si="41">IF(C48="","",CONCATENATE("&lt;/",RIGHT(M48,LEN(M48)-9)))</f>
        <v/>
      </c>
      <c r="P48" s="3"/>
      <c r="Q48" s="109" t="s">
        <v>535</v>
      </c>
      <c r="R48" s="69" t="str">
        <f t="shared" ref="R48:R49" si="42">SUBSTITUTE(D48,",",".")</f>
        <v/>
      </c>
      <c r="S48" s="109" t="str">
        <f t="shared" si="36"/>
        <v>&lt;/esaOrcamentariaDemaisVinculacoesLegaisAtual&gt;</v>
      </c>
      <c r="T48" s="3"/>
      <c r="U48" s="109" t="s">
        <v>536</v>
      </c>
      <c r="V48" s="69" t="str">
        <f t="shared" ref="V48:V49" si="43">SUBSTITUTE(E48,",",".")</f>
        <v/>
      </c>
      <c r="W48" s="109" t="str">
        <f t="shared" si="38"/>
        <v>&lt;/esasOrcamentariasDemaisVinculacoesLegaisAnterior&gt;</v>
      </c>
      <c r="X48" s="3"/>
      <c r="Y48" s="3"/>
      <c r="Z48" s="3"/>
      <c r="AA48" s="3"/>
      <c r="AB48" s="3"/>
      <c r="AC48" s="3"/>
      <c r="AD48" s="3"/>
      <c r="AE48" s="3"/>
    </row>
    <row r="49" customHeight="1" spans="1:31">
      <c r="A49" s="190" t="s">
        <v>74</v>
      </c>
      <c r="B49" s="198" t="s">
        <v>422</v>
      </c>
      <c r="C49" s="206"/>
      <c r="D49" s="228"/>
      <c r="E49" s="228"/>
      <c r="F49" s="3"/>
      <c r="G49" s="3"/>
      <c r="H49" s="3"/>
      <c r="I49" s="3"/>
      <c r="J49" s="3"/>
      <c r="K49" s="3"/>
      <c r="L49" s="109" t="s">
        <v>537</v>
      </c>
      <c r="M49" s="3" t="str">
        <f t="shared" si="39"/>
        <v/>
      </c>
      <c r="N49" s="68" t="str">
        <f t="shared" si="40"/>
        <v/>
      </c>
      <c r="O49" s="3" t="str">
        <f t="shared" si="41"/>
        <v/>
      </c>
      <c r="P49" s="3"/>
      <c r="Q49" s="109" t="s">
        <v>538</v>
      </c>
      <c r="R49" s="69" t="str">
        <f t="shared" si="42"/>
        <v/>
      </c>
      <c r="S49" s="109" t="str">
        <f t="shared" si="36"/>
        <v>&lt;/esasOrcamentariasOutrasVinculacoesAtual&gt;</v>
      </c>
      <c r="T49" s="3"/>
      <c r="U49" s="109" t="s">
        <v>539</v>
      </c>
      <c r="V49" s="236" t="str">
        <f t="shared" si="43"/>
        <v/>
      </c>
      <c r="W49" s="109" t="str">
        <f t="shared" si="38"/>
        <v>&lt;/esasOrcamentariasOutrasVinculacoesAnterior&gt;</v>
      </c>
      <c r="X49" s="3"/>
      <c r="Y49" s="3"/>
      <c r="Z49" s="3"/>
      <c r="AA49" s="3"/>
      <c r="AB49" s="3"/>
      <c r="AC49" s="3"/>
      <c r="AD49" s="3"/>
      <c r="AE49" s="3"/>
    </row>
    <row r="50" customHeight="1" spans="1:31">
      <c r="A50" s="190" t="s">
        <v>77</v>
      </c>
      <c r="B50" s="213" t="s">
        <v>540</v>
      </c>
      <c r="C50" s="208"/>
      <c r="D50" s="229" t="s">
        <v>8</v>
      </c>
      <c r="E50" s="229" t="s">
        <v>8</v>
      </c>
      <c r="F50" s="3"/>
      <c r="G50" s="3"/>
      <c r="H50" s="3"/>
      <c r="I50" s="3"/>
      <c r="J50" s="3"/>
      <c r="K50" s="3"/>
      <c r="L50" s="109" t="s">
        <v>541</v>
      </c>
      <c r="M50" s="3"/>
      <c r="N50" s="68"/>
      <c r="O50" s="3"/>
      <c r="P50" s="3"/>
      <c r="Q50" s="109" t="s">
        <v>542</v>
      </c>
      <c r="R50" s="3"/>
      <c r="S50" s="109" t="str">
        <f t="shared" si="36"/>
        <v>&lt;/pesaOrcamentariaRecursosVinculadosRPPSAtual&gt;</v>
      </c>
      <c r="T50" s="3"/>
      <c r="U50" s="109" t="s">
        <v>543</v>
      </c>
      <c r="V50" s="3"/>
      <c r="W50" s="109" t="str">
        <f t="shared" si="38"/>
        <v>&lt;/pesaOrcamentariaRecursosVinculadosRPPSAnterior&gt;</v>
      </c>
      <c r="X50" s="3"/>
      <c r="Y50" s="3"/>
      <c r="Z50" s="3"/>
      <c r="AA50" s="3"/>
      <c r="AB50" s="3"/>
      <c r="AC50" s="3"/>
      <c r="AD50" s="3"/>
      <c r="AE50" s="3"/>
    </row>
    <row r="51" customHeight="1" spans="1:31">
      <c r="A51" s="190" t="s">
        <v>83</v>
      </c>
      <c r="B51" s="101" t="s">
        <v>428</v>
      </c>
      <c r="C51" s="17"/>
      <c r="D51" s="18"/>
      <c r="E51" s="18"/>
      <c r="F51" s="3"/>
      <c r="G51" s="3"/>
      <c r="H51" s="3"/>
      <c r="I51" s="3"/>
      <c r="J51" s="3"/>
      <c r="K51" s="3"/>
      <c r="L51" s="109" t="s">
        <v>544</v>
      </c>
      <c r="M51" s="3"/>
      <c r="N51" s="68"/>
      <c r="O51" s="3"/>
      <c r="P51" s="3"/>
      <c r="Q51" s="109" t="s">
        <v>545</v>
      </c>
      <c r="R51" s="3"/>
      <c r="S51" s="109" t="str">
        <f t="shared" si="36"/>
        <v>&lt;/pesaOrcamentariaRecursoVinculadosRPPSFundoCapitalizacaoAtual&gt;</v>
      </c>
      <c r="T51" s="3"/>
      <c r="U51" s="109" t="s">
        <v>546</v>
      </c>
      <c r="V51" s="3"/>
      <c r="W51" s="109" t="str">
        <f t="shared" si="38"/>
        <v>&lt;/pesaOrcamentariaRecursoVinculadosRPPSFundoCapitalizacaoAnterior&gt;</v>
      </c>
      <c r="X51" s="3"/>
      <c r="Y51" s="3"/>
      <c r="Z51" s="3"/>
      <c r="AA51" s="3"/>
      <c r="AB51" s="3"/>
      <c r="AC51" s="3"/>
      <c r="AD51" s="3"/>
      <c r="AE51" s="3"/>
    </row>
    <row r="52" customHeight="1" spans="1:31">
      <c r="A52" s="190" t="s">
        <v>89</v>
      </c>
      <c r="B52" s="101" t="s">
        <v>432</v>
      </c>
      <c r="C52" s="17"/>
      <c r="D52" s="18"/>
      <c r="E52" s="18"/>
      <c r="F52" s="3"/>
      <c r="G52" s="3"/>
      <c r="H52" s="3"/>
      <c r="I52" s="3"/>
      <c r="J52" s="3"/>
      <c r="K52" s="3"/>
      <c r="L52" s="109" t="s">
        <v>547</v>
      </c>
      <c r="M52" s="3"/>
      <c r="N52" s="68"/>
      <c r="O52" s="3"/>
      <c r="P52" s="3"/>
      <c r="Q52" s="109" t="s">
        <v>548</v>
      </c>
      <c r="R52" s="3"/>
      <c r="S52" s="109" t="str">
        <f t="shared" si="36"/>
        <v>&lt;/pesaOrcamentariaRecursosVinculadosRPPSFundoReparticaoAtual&gt;</v>
      </c>
      <c r="T52" s="3"/>
      <c r="U52" s="109" t="s">
        <v>549</v>
      </c>
      <c r="V52" s="3"/>
      <c r="W52" s="109" t="str">
        <f t="shared" si="38"/>
        <v>&lt;/pesaOrcamentariaRecursosVinculadosRPPSFundoReparticaoAnterior&gt;</v>
      </c>
      <c r="X52" s="3"/>
      <c r="Y52" s="3"/>
      <c r="Z52" s="3"/>
      <c r="AA52" s="3"/>
      <c r="AB52" s="3"/>
      <c r="AC52" s="3"/>
      <c r="AD52" s="3"/>
      <c r="AE52" s="3"/>
    </row>
    <row r="53" customHeight="1" spans="1:31">
      <c r="A53" s="190" t="s">
        <v>95</v>
      </c>
      <c r="B53" s="101" t="s">
        <v>436</v>
      </c>
      <c r="C53" s="17"/>
      <c r="D53" s="18"/>
      <c r="E53" s="18"/>
      <c r="F53" s="3"/>
      <c r="G53" s="3"/>
      <c r="H53" s="3"/>
      <c r="I53" s="3"/>
      <c r="J53" s="3"/>
      <c r="K53" s="3"/>
      <c r="L53" s="109" t="s">
        <v>550</v>
      </c>
      <c r="M53" s="3"/>
      <c r="N53" s="68"/>
      <c r="O53" s="3"/>
      <c r="P53" s="3"/>
      <c r="Q53" s="109" t="s">
        <v>551</v>
      </c>
      <c r="R53" s="3"/>
      <c r="S53" s="109" t="str">
        <f t="shared" si="36"/>
        <v>&lt;/pesaOrcamentariaRecursosVinculadosRPPSTaxaAdministracaoAtual&gt;</v>
      </c>
      <c r="T53" s="3"/>
      <c r="U53" s="109" t="s">
        <v>552</v>
      </c>
      <c r="V53" s="3"/>
      <c r="W53" s="109" t="str">
        <f t="shared" si="38"/>
        <v>&lt;/pesaOrcamentariaRecursosVinculadosRPPSTaxaAdministracaoAnterior&gt;</v>
      </c>
      <c r="X53" s="3"/>
      <c r="Y53" s="3"/>
      <c r="Z53" s="3"/>
      <c r="AA53" s="3"/>
      <c r="AB53" s="3"/>
      <c r="AC53" s="3"/>
      <c r="AD53" s="3"/>
      <c r="AE53" s="3"/>
    </row>
    <row r="54" customHeight="1" spans="1:31">
      <c r="A54" s="190" t="s">
        <v>101</v>
      </c>
      <c r="B54" s="213" t="s">
        <v>553</v>
      </c>
      <c r="C54" s="208"/>
      <c r="D54" s="230">
        <f t="shared" ref="D54:E54" si="44">SUM(D55:D58)</f>
        <v>0</v>
      </c>
      <c r="E54" s="231">
        <f t="shared" si="44"/>
        <v>0</v>
      </c>
      <c r="F54" s="3"/>
      <c r="G54" s="3"/>
      <c r="H54" s="3"/>
      <c r="I54" s="3"/>
      <c r="J54" s="3"/>
      <c r="K54" s="3"/>
      <c r="L54" s="109" t="s">
        <v>441</v>
      </c>
      <c r="M54" s="3" t="str">
        <f t="shared" ref="M54:M58" si="45">IF(C54="","",L54)</f>
        <v/>
      </c>
      <c r="N54" s="68" t="str">
        <f t="shared" ref="N54:N58" si="46">IF(C54="","",C54)</f>
        <v/>
      </c>
      <c r="O54" s="3" t="str">
        <f t="shared" ref="O54:O58" si="47">IF(C54="","",CONCATENATE("&lt;/",RIGHT(M54,LEN(M54)-9)))</f>
        <v/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customHeight="1" spans="1:31">
      <c r="A55" s="190" t="s">
        <v>442</v>
      </c>
      <c r="B55" s="99" t="s">
        <v>554</v>
      </c>
      <c r="C55" s="17"/>
      <c r="D55" s="18"/>
      <c r="E55" s="45"/>
      <c r="F55" s="3"/>
      <c r="G55" s="3"/>
      <c r="H55" s="3"/>
      <c r="I55" s="3"/>
      <c r="J55" s="3"/>
      <c r="K55" s="3"/>
      <c r="L55" s="3" t="s">
        <v>555</v>
      </c>
      <c r="M55" s="3" t="str">
        <f t="shared" si="45"/>
        <v/>
      </c>
      <c r="N55" s="68" t="str">
        <f t="shared" si="46"/>
        <v/>
      </c>
      <c r="O55" s="3" t="str">
        <f t="shared" si="47"/>
        <v/>
      </c>
      <c r="P55" s="3"/>
      <c r="Q55" s="3" t="s">
        <v>556</v>
      </c>
      <c r="R55" s="69" t="str">
        <f t="shared" ref="R55:R58" si="48">SUBSTITUTE(D55,",",".")</f>
        <v/>
      </c>
      <c r="S55" s="3" t="str">
        <f t="shared" ref="S55:S59" si="49">CONCATENATE("&lt;/",RIGHT(Q55,LEN(Q55)-9))</f>
        <v>&lt;/valorTransferenciasConcedidasExecucaoOrcamentariaAtual&gt;</v>
      </c>
      <c r="T55" s="3"/>
      <c r="U55" s="3" t="s">
        <v>557</v>
      </c>
      <c r="V55" s="69" t="str">
        <f t="shared" ref="V55:V58" si="50">SUBSTITUTE(E55,",",".")</f>
        <v/>
      </c>
      <c r="W55" s="3" t="str">
        <f t="shared" ref="W55:W59" si="51">CONCATENATE("&lt;/",RIGHT(U55,LEN(U55)-9))</f>
        <v>&lt;/valorTransferenciasConcedidasExecucaoOrcamentariaAnterior&gt;</v>
      </c>
      <c r="X55" s="3"/>
      <c r="Y55" s="3"/>
      <c r="Z55" s="3"/>
      <c r="AA55" s="3"/>
      <c r="AB55" s="3"/>
      <c r="AC55" s="3"/>
      <c r="AD55" s="3"/>
      <c r="AE55" s="3"/>
    </row>
    <row r="56" customHeight="1" spans="1:31">
      <c r="A56" s="190" t="s">
        <v>107</v>
      </c>
      <c r="B56" s="99" t="s">
        <v>558</v>
      </c>
      <c r="C56" s="17"/>
      <c r="D56" s="18"/>
      <c r="E56" s="45"/>
      <c r="F56" s="3"/>
      <c r="G56" s="3"/>
      <c r="H56" s="3"/>
      <c r="I56" s="3"/>
      <c r="J56" s="3"/>
      <c r="K56" s="3"/>
      <c r="L56" s="3" t="s">
        <v>559</v>
      </c>
      <c r="M56" s="3" t="str">
        <f t="shared" si="45"/>
        <v/>
      </c>
      <c r="N56" s="68" t="str">
        <f t="shared" si="46"/>
        <v/>
      </c>
      <c r="O56" s="3" t="str">
        <f t="shared" si="47"/>
        <v/>
      </c>
      <c r="P56" s="3"/>
      <c r="Q56" s="3" t="s">
        <v>560</v>
      </c>
      <c r="R56" s="69" t="str">
        <f t="shared" si="48"/>
        <v/>
      </c>
      <c r="S56" s="3" t="str">
        <f t="shared" si="49"/>
        <v>&lt;/valorTransferenciasConcedidasIndependentesExecucaoOrcamentariaAtual&gt;</v>
      </c>
      <c r="T56" s="3"/>
      <c r="U56" s="3" t="s">
        <v>561</v>
      </c>
      <c r="V56" s="69" t="str">
        <f t="shared" si="50"/>
        <v/>
      </c>
      <c r="W56" s="3" t="str">
        <f t="shared" si="51"/>
        <v>&lt;/valorTransferenciasConcedidasIndependentesExecucaoOrcamentariaAnterior&gt;</v>
      </c>
      <c r="X56" s="3"/>
      <c r="Y56" s="3"/>
      <c r="Z56" s="3"/>
      <c r="AA56" s="3"/>
      <c r="AB56" s="3"/>
      <c r="AC56" s="3"/>
      <c r="AD56" s="3"/>
      <c r="AE56" s="3"/>
    </row>
    <row r="57" customHeight="1" spans="1:31">
      <c r="A57" s="190" t="s">
        <v>110</v>
      </c>
      <c r="B57" s="99" t="s">
        <v>562</v>
      </c>
      <c r="C57" s="17"/>
      <c r="D57" s="18"/>
      <c r="E57" s="45"/>
      <c r="F57" s="3"/>
      <c r="G57" s="3"/>
      <c r="H57" s="3"/>
      <c r="I57" s="3"/>
      <c r="J57" s="3"/>
      <c r="K57" s="3"/>
      <c r="L57" s="3" t="s">
        <v>563</v>
      </c>
      <c r="M57" s="3" t="str">
        <f t="shared" si="45"/>
        <v/>
      </c>
      <c r="N57" s="68" t="str">
        <f t="shared" si="46"/>
        <v/>
      </c>
      <c r="O57" s="3" t="str">
        <f t="shared" si="47"/>
        <v/>
      </c>
      <c r="P57" s="3"/>
      <c r="Q57" s="3" t="s">
        <v>564</v>
      </c>
      <c r="R57" s="69" t="str">
        <f t="shared" si="48"/>
        <v/>
      </c>
      <c r="S57" s="3" t="str">
        <f t="shared" si="49"/>
        <v>&lt;/valorTransferenciasConcedidasAportesRGPSAtual&gt;</v>
      </c>
      <c r="T57" s="3"/>
      <c r="U57" s="3" t="s">
        <v>565</v>
      </c>
      <c r="V57" s="69" t="str">
        <f t="shared" si="50"/>
        <v/>
      </c>
      <c r="W57" s="3" t="str">
        <f t="shared" si="51"/>
        <v>&lt;/valorTransferenciasConcedidasAportesRGPSAnterior&gt;</v>
      </c>
      <c r="X57" s="3"/>
      <c r="Y57" s="3"/>
      <c r="Z57" s="3"/>
      <c r="AA57" s="3"/>
      <c r="AB57" s="3"/>
      <c r="AC57" s="3"/>
      <c r="AD57" s="3"/>
      <c r="AE57" s="3"/>
    </row>
    <row r="58" customHeight="1" spans="1:31">
      <c r="A58" s="190" t="s">
        <v>113</v>
      </c>
      <c r="B58" s="147" t="s">
        <v>566</v>
      </c>
      <c r="C58" s="206"/>
      <c r="D58" s="130"/>
      <c r="E58" s="98"/>
      <c r="F58" s="3"/>
      <c r="G58" s="3"/>
      <c r="H58" s="3"/>
      <c r="I58" s="3"/>
      <c r="J58" s="3"/>
      <c r="K58" s="3"/>
      <c r="L58" s="3" t="s">
        <v>567</v>
      </c>
      <c r="M58" s="3" t="str">
        <f t="shared" si="45"/>
        <v/>
      </c>
      <c r="N58" s="68" t="str">
        <f t="shared" si="46"/>
        <v/>
      </c>
      <c r="O58" s="3" t="str">
        <f t="shared" si="47"/>
        <v/>
      </c>
      <c r="P58" s="3"/>
      <c r="Q58" s="3" t="s">
        <v>568</v>
      </c>
      <c r="R58" s="69" t="str">
        <f t="shared" si="48"/>
        <v/>
      </c>
      <c r="S58" s="3" t="str">
        <f t="shared" si="49"/>
        <v>&lt;/valorTransferenciasConcedidasAportesRPPSAtual&gt;</v>
      </c>
      <c r="T58" s="3"/>
      <c r="U58" s="3" t="s">
        <v>569</v>
      </c>
      <c r="V58" s="69" t="str">
        <f t="shared" si="50"/>
        <v/>
      </c>
      <c r="W58" s="3" t="str">
        <f t="shared" si="51"/>
        <v>&lt;/valorTransferenciasConcedidasAportesRPPSAnterior&gt;</v>
      </c>
      <c r="X58" s="3"/>
      <c r="Y58" s="3"/>
      <c r="Z58" s="3"/>
      <c r="AA58" s="3"/>
      <c r="AB58" s="3"/>
      <c r="AC58" s="3"/>
      <c r="AD58" s="3"/>
      <c r="AE58" s="3"/>
    </row>
    <row r="59" customHeight="1" spans="1:31">
      <c r="A59" s="190" t="s">
        <v>116</v>
      </c>
      <c r="B59" s="198" t="s">
        <v>570</v>
      </c>
      <c r="C59" s="206"/>
      <c r="D59" s="130"/>
      <c r="E59" s="130"/>
      <c r="F59" s="3"/>
      <c r="G59" s="3"/>
      <c r="H59" s="3"/>
      <c r="I59" s="3"/>
      <c r="J59" s="3"/>
      <c r="K59" s="3"/>
      <c r="L59" s="109" t="s">
        <v>571</v>
      </c>
      <c r="M59" s="3"/>
      <c r="N59" s="68"/>
      <c r="O59" s="3"/>
      <c r="P59" s="3"/>
      <c r="Q59" s="109" t="s">
        <v>572</v>
      </c>
      <c r="R59" s="3"/>
      <c r="S59" s="109" t="str">
        <f t="shared" si="49"/>
        <v>&lt;/nsferenciasConcedidasSistemaProtecaoSocialMilitaresAtual&gt;</v>
      </c>
      <c r="T59" s="3"/>
      <c r="U59" s="109" t="s">
        <v>573</v>
      </c>
      <c r="V59" s="3"/>
      <c r="W59" s="109" t="str">
        <f t="shared" si="51"/>
        <v>&lt;/nsferenciasConcedidasSistemaProtecaoSocialMilitaresAnterior&gt;</v>
      </c>
      <c r="X59" s="3"/>
      <c r="Y59" s="3"/>
      <c r="Z59" s="3"/>
      <c r="AA59" s="3"/>
      <c r="AB59" s="3"/>
      <c r="AC59" s="3"/>
      <c r="AD59" s="3"/>
      <c r="AE59" s="3"/>
    </row>
    <row r="60" customHeight="1" spans="1:31">
      <c r="A60" s="190" t="s">
        <v>122</v>
      </c>
      <c r="B60" s="232" t="s">
        <v>574</v>
      </c>
      <c r="C60" s="233"/>
      <c r="D60" s="234" t="s">
        <v>8</v>
      </c>
      <c r="E60" s="234" t="s">
        <v>8</v>
      </c>
      <c r="F60" s="3"/>
      <c r="G60" s="3"/>
      <c r="H60" s="3"/>
      <c r="I60" s="3"/>
      <c r="J60" s="3"/>
      <c r="K60" s="3"/>
      <c r="L60" s="109" t="s">
        <v>575</v>
      </c>
      <c r="M60" s="3"/>
      <c r="N60" s="6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customHeight="1" spans="1:31">
      <c r="A61" s="190" t="s">
        <v>128</v>
      </c>
      <c r="B61" s="101" t="s">
        <v>576</v>
      </c>
      <c r="C61" s="17"/>
      <c r="D61" s="18"/>
      <c r="E61" s="18"/>
      <c r="F61" s="3"/>
      <c r="G61" s="3"/>
      <c r="H61" s="3"/>
      <c r="I61" s="3"/>
      <c r="J61" s="3"/>
      <c r="K61" s="3"/>
      <c r="L61" s="109" t="s">
        <v>577</v>
      </c>
      <c r="M61" s="3"/>
      <c r="N61" s="68"/>
      <c r="O61" s="3"/>
      <c r="P61" s="3"/>
      <c r="Q61" s="109" t="s">
        <v>578</v>
      </c>
      <c r="R61" s="3"/>
      <c r="S61" s="109" t="str">
        <f t="shared" ref="S61:S62" si="52">CONCATENATE("&lt;/",RIGHT(Q61,LEN(Q61)-9))</f>
        <v>&lt;/rasMovimentacoesTransferenciasInvestimentosAplicacoesFinanceirasAtual&gt;</v>
      </c>
      <c r="T61" s="3"/>
      <c r="U61" s="3" t="s">
        <v>579</v>
      </c>
      <c r="V61" s="3"/>
      <c r="W61" s="109" t="str">
        <f t="shared" ref="W61:W62" si="53">CONCATENATE("&lt;/",RIGHT(U61,LEN(U61)-9))</f>
        <v>&lt;/rasMovimentacoesTransferenciasInvestimentosAplicacoesFinanceirasAnterior&gt;</v>
      </c>
      <c r="X61" s="3"/>
      <c r="Y61" s="3"/>
      <c r="Z61" s="3"/>
      <c r="AA61" s="3"/>
      <c r="AB61" s="3"/>
      <c r="AC61" s="3"/>
      <c r="AD61" s="3"/>
      <c r="AE61" s="3"/>
    </row>
    <row r="62" customHeight="1" spans="1:31">
      <c r="A62" s="190" t="s">
        <v>131</v>
      </c>
      <c r="B62" s="198" t="s">
        <v>580</v>
      </c>
      <c r="C62" s="206"/>
      <c r="D62" s="130"/>
      <c r="E62" s="130"/>
      <c r="F62" s="3"/>
      <c r="G62" s="3"/>
      <c r="H62" s="3"/>
      <c r="I62" s="3"/>
      <c r="J62" s="3"/>
      <c r="K62" s="3"/>
      <c r="L62" s="109" t="s">
        <v>581</v>
      </c>
      <c r="M62" s="3"/>
      <c r="N62" s="68"/>
      <c r="O62" s="3"/>
      <c r="P62" s="3"/>
      <c r="Q62" s="109" t="s">
        <v>582</v>
      </c>
      <c r="R62" s="3"/>
      <c r="S62" s="109" t="str">
        <f t="shared" si="52"/>
        <v>&lt;/rasMovimentacoesFinanceirasBloqueiosValoresCaixaAtual&gt;</v>
      </c>
      <c r="T62" s="3"/>
      <c r="U62" s="3" t="s">
        <v>583</v>
      </c>
      <c r="V62" s="3"/>
      <c r="W62" s="109" t="str">
        <f t="shared" si="53"/>
        <v>&lt;/rasMovimentacoesFinanceirasBloqueiosValoresCaixaAnterior&gt;</v>
      </c>
      <c r="X62" s="3"/>
      <c r="Y62" s="3"/>
      <c r="Z62" s="3"/>
      <c r="AA62" s="3"/>
      <c r="AB62" s="3"/>
      <c r="AC62" s="3"/>
      <c r="AD62" s="3"/>
      <c r="AE62" s="3"/>
    </row>
    <row r="63" customHeight="1" spans="1:31">
      <c r="A63" s="190" t="s">
        <v>136</v>
      </c>
      <c r="B63" s="191" t="s">
        <v>584</v>
      </c>
      <c r="C63" s="208"/>
      <c r="D63" s="192">
        <f t="shared" ref="D63:E63" si="54">SUM(D64:D67)</f>
        <v>0</v>
      </c>
      <c r="E63" s="193">
        <f t="shared" si="54"/>
        <v>0</v>
      </c>
      <c r="F63" s="3"/>
      <c r="G63" s="3"/>
      <c r="H63" s="3"/>
      <c r="I63" s="3"/>
      <c r="J63" s="3"/>
      <c r="K63" s="3"/>
      <c r="L63" s="3" t="s">
        <v>585</v>
      </c>
      <c r="M63" s="3" t="str">
        <f t="shared" ref="M63:M68" si="55">IF(C63="","",L63)</f>
        <v/>
      </c>
      <c r="N63" s="68" t="str">
        <f t="shared" ref="N63:N68" si="56">IF(C63="","",C63)</f>
        <v/>
      </c>
      <c r="O63" s="3" t="str">
        <f t="shared" ref="O63:O68" si="57">IF(C63="","",CONCATENATE("&lt;/",RIGHT(M63,LEN(M63)-9)))</f>
        <v/>
      </c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customHeight="1" spans="1:31">
      <c r="A64" s="190" t="s">
        <v>141</v>
      </c>
      <c r="B64" s="99" t="s">
        <v>586</v>
      </c>
      <c r="C64" s="17"/>
      <c r="D64" s="18"/>
      <c r="E64" s="45"/>
      <c r="F64" s="3"/>
      <c r="G64" s="3"/>
      <c r="H64" s="3"/>
      <c r="I64" s="3"/>
      <c r="J64" s="3"/>
      <c r="K64" s="3"/>
      <c r="L64" s="3" t="s">
        <v>587</v>
      </c>
      <c r="M64" s="3" t="str">
        <f t="shared" si="55"/>
        <v/>
      </c>
      <c r="N64" s="68" t="str">
        <f t="shared" si="56"/>
        <v/>
      </c>
      <c r="O64" s="3" t="str">
        <f t="shared" si="57"/>
        <v/>
      </c>
      <c r="P64" s="3"/>
      <c r="Q64" s="3" t="s">
        <v>588</v>
      </c>
      <c r="R64" s="69" t="str">
        <f t="shared" ref="R64:R67" si="58">SUBSTITUTE(D64,",",".")</f>
        <v/>
      </c>
      <c r="S64" s="3" t="str">
        <f t="shared" ref="S64:S67" si="59">CONCATENATE("&lt;/",RIGHT(Q64,LEN(Q64)-9))</f>
        <v>&lt;/valorPagamentosRestosPagarNaoProcessadosAtual&gt;</v>
      </c>
      <c r="T64" s="3"/>
      <c r="U64" s="3" t="s">
        <v>589</v>
      </c>
      <c r="V64" s="69" t="str">
        <f t="shared" ref="V64:V67" si="60">SUBSTITUTE(E64,",",".")</f>
        <v/>
      </c>
      <c r="W64" s="3" t="str">
        <f t="shared" ref="W64:W67" si="61">CONCATENATE("&lt;/",RIGHT(U64,LEN(U64)-9))</f>
        <v>&lt;/valorPagamentosRestosPagarNaoProcessadosAnterior&gt;</v>
      </c>
      <c r="X64" s="3"/>
      <c r="Y64" s="3"/>
      <c r="Z64" s="3"/>
      <c r="AA64" s="3"/>
      <c r="AB64" s="3"/>
      <c r="AC64" s="3"/>
      <c r="AD64" s="3"/>
      <c r="AE64" s="3"/>
    </row>
    <row r="65" customHeight="1" spans="1:31">
      <c r="A65" s="190" t="s">
        <v>144</v>
      </c>
      <c r="B65" s="99" t="s">
        <v>590</v>
      </c>
      <c r="C65" s="17"/>
      <c r="D65" s="18"/>
      <c r="E65" s="45"/>
      <c r="F65" s="3"/>
      <c r="G65" s="3"/>
      <c r="H65" s="3"/>
      <c r="I65" s="3"/>
      <c r="J65" s="3"/>
      <c r="K65" s="3"/>
      <c r="L65" s="3" t="s">
        <v>591</v>
      </c>
      <c r="M65" s="3" t="str">
        <f t="shared" si="55"/>
        <v/>
      </c>
      <c r="N65" s="68" t="str">
        <f t="shared" si="56"/>
        <v/>
      </c>
      <c r="O65" s="3" t="str">
        <f t="shared" si="57"/>
        <v/>
      </c>
      <c r="P65" s="3"/>
      <c r="Q65" s="3" t="s">
        <v>592</v>
      </c>
      <c r="R65" s="69" t="str">
        <f t="shared" si="58"/>
        <v/>
      </c>
      <c r="S65" s="3" t="str">
        <f t="shared" si="59"/>
        <v>&lt;/valorPagamentosRestosPagarProcessadosAtual&gt;</v>
      </c>
      <c r="T65" s="3"/>
      <c r="U65" s="3" t="s">
        <v>593</v>
      </c>
      <c r="V65" s="69" t="str">
        <f t="shared" si="60"/>
        <v/>
      </c>
      <c r="W65" s="3" t="str">
        <f t="shared" si="61"/>
        <v>&lt;/valorPagamentosRestosPagarProcessadosAnterior&gt;</v>
      </c>
      <c r="X65" s="3"/>
      <c r="Y65" s="3"/>
      <c r="Z65" s="3"/>
      <c r="AA65" s="3"/>
      <c r="AB65" s="3"/>
      <c r="AC65" s="3"/>
      <c r="AD65" s="3"/>
      <c r="AE65" s="3"/>
    </row>
    <row r="66" customHeight="1" spans="1:31">
      <c r="A66" s="190" t="s">
        <v>147</v>
      </c>
      <c r="B66" s="99" t="s">
        <v>483</v>
      </c>
      <c r="C66" s="17"/>
      <c r="D66" s="18"/>
      <c r="E66" s="45"/>
      <c r="F66" s="3"/>
      <c r="G66" s="3"/>
      <c r="H66" s="3"/>
      <c r="I66" s="3"/>
      <c r="J66" s="3"/>
      <c r="K66" s="3"/>
      <c r="L66" s="3" t="s">
        <v>594</v>
      </c>
      <c r="M66" s="3" t="str">
        <f t="shared" si="55"/>
        <v/>
      </c>
      <c r="N66" s="68" t="str">
        <f t="shared" si="56"/>
        <v/>
      </c>
      <c r="O66" s="3" t="str">
        <f t="shared" si="57"/>
        <v/>
      </c>
      <c r="P66" s="3"/>
      <c r="Q66" s="3" t="s">
        <v>595</v>
      </c>
      <c r="R66" s="69" t="str">
        <f t="shared" si="58"/>
        <v/>
      </c>
      <c r="S66" s="3" t="str">
        <f t="shared" si="59"/>
        <v>&lt;/valorPagamentosDepositosRestituiveisValoresVinculadosAtual&gt;</v>
      </c>
      <c r="T66" s="3"/>
      <c r="U66" s="3" t="s">
        <v>596</v>
      </c>
      <c r="V66" s="69" t="str">
        <f t="shared" si="60"/>
        <v/>
      </c>
      <c r="W66" s="3" t="str">
        <f t="shared" si="61"/>
        <v>&lt;/valorPagamentosDepositosRestituiveisValoresVinculadosAnterior&gt;</v>
      </c>
      <c r="X66" s="3"/>
      <c r="Y66" s="3"/>
      <c r="Z66" s="3"/>
      <c r="AA66" s="3"/>
      <c r="AB66" s="3"/>
      <c r="AC66" s="3"/>
      <c r="AD66" s="3"/>
      <c r="AE66" s="3"/>
    </row>
    <row r="67" customHeight="1" spans="1:31">
      <c r="A67" s="190" t="s">
        <v>150</v>
      </c>
      <c r="B67" s="216" t="s">
        <v>487</v>
      </c>
      <c r="C67" s="31"/>
      <c r="D67" s="32"/>
      <c r="E67" s="33"/>
      <c r="F67" s="3"/>
      <c r="G67" s="3"/>
      <c r="H67" s="3"/>
      <c r="I67" s="3"/>
      <c r="J67" s="3"/>
      <c r="K67" s="3"/>
      <c r="L67" s="3" t="s">
        <v>597</v>
      </c>
      <c r="M67" s="3" t="str">
        <f t="shared" si="55"/>
        <v/>
      </c>
      <c r="N67" s="68" t="str">
        <f t="shared" si="56"/>
        <v/>
      </c>
      <c r="O67" s="3" t="str">
        <f t="shared" si="57"/>
        <v/>
      </c>
      <c r="P67" s="3"/>
      <c r="Q67" s="3" t="s">
        <v>598</v>
      </c>
      <c r="R67" s="69" t="str">
        <f t="shared" si="58"/>
        <v/>
      </c>
      <c r="S67" s="3" t="str">
        <f t="shared" si="59"/>
        <v>&lt;/valorPagamentosOutrosPagamentosExtraorcamentariosAtual&gt;</v>
      </c>
      <c r="T67" s="3"/>
      <c r="U67" s="3" t="s">
        <v>599</v>
      </c>
      <c r="V67" s="69" t="str">
        <f t="shared" si="60"/>
        <v/>
      </c>
      <c r="W67" s="3" t="str">
        <f t="shared" si="61"/>
        <v>&lt;/valorPagamentosOutrosPagamentosExtraorcamentariosAnterior&gt;</v>
      </c>
      <c r="X67" s="3"/>
      <c r="Y67" s="3"/>
      <c r="Z67" s="3"/>
      <c r="AA67" s="3"/>
      <c r="AB67" s="3"/>
      <c r="AC67" s="3"/>
      <c r="AD67" s="3"/>
      <c r="AE67" s="3"/>
    </row>
    <row r="68" customHeight="1" spans="1:31">
      <c r="A68" s="190" t="s">
        <v>153</v>
      </c>
      <c r="B68" s="218" t="s">
        <v>600</v>
      </c>
      <c r="C68" s="20"/>
      <c r="D68" s="43">
        <f t="shared" ref="D68:E68" si="62">SUM(D69:D71)</f>
        <v>0</v>
      </c>
      <c r="E68" s="44">
        <f t="shared" si="62"/>
        <v>0</v>
      </c>
      <c r="F68" s="3"/>
      <c r="G68" s="3"/>
      <c r="H68" s="3"/>
      <c r="I68" s="3"/>
      <c r="J68" s="3"/>
      <c r="K68" s="3"/>
      <c r="L68" s="3" t="s">
        <v>601</v>
      </c>
      <c r="M68" s="3" t="str">
        <f t="shared" si="55"/>
        <v/>
      </c>
      <c r="N68" s="68" t="str">
        <f t="shared" si="56"/>
        <v/>
      </c>
      <c r="O68" s="3" t="str">
        <f t="shared" si="57"/>
        <v/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customHeight="1" spans="1:31">
      <c r="A69" s="190" t="s">
        <v>158</v>
      </c>
      <c r="B69" s="101" t="s">
        <v>493</v>
      </c>
      <c r="C69" s="17"/>
      <c r="D69" s="18"/>
      <c r="E69" s="45"/>
      <c r="F69" s="3"/>
      <c r="G69" s="3"/>
      <c r="H69" s="3"/>
      <c r="I69" s="3"/>
      <c r="J69" s="3"/>
      <c r="K69" s="3"/>
      <c r="L69" s="109" t="s">
        <v>602</v>
      </c>
      <c r="M69" s="3"/>
      <c r="N69" s="68"/>
      <c r="O69" s="3"/>
      <c r="P69" s="3"/>
      <c r="Q69" s="109" t="s">
        <v>603</v>
      </c>
      <c r="R69" s="69"/>
      <c r="S69" s="109" t="str">
        <f t="shared" ref="S69:S71" si="63">CONCATENATE("&lt;/",RIGHT(Q69,LEN(Q69)-9))</f>
        <v>&lt;/doExercicioSeguinteCaixaEquivalentesCaixaExcetoRPPSAtual&gt; </v>
      </c>
      <c r="T69" s="3"/>
      <c r="U69" s="237" t="s">
        <v>604</v>
      </c>
      <c r="V69" s="69"/>
      <c r="W69" s="109" t="str">
        <f t="shared" ref="W69:W71" si="64">CONCATENATE("&lt;/",RIGHT(U69,LEN(U69)-9))</f>
        <v>&lt;/doExercicioSeguinteCaixaEquivalentesCaixaExcetoRPPSAnterior&gt;</v>
      </c>
      <c r="X69" s="3"/>
      <c r="Y69" s="3"/>
      <c r="Z69" s="3"/>
      <c r="AA69" s="3"/>
      <c r="AB69" s="3"/>
      <c r="AC69" s="3"/>
      <c r="AD69" s="3"/>
      <c r="AE69" s="3"/>
    </row>
    <row r="70" customHeight="1" spans="1:31">
      <c r="A70" s="190" t="s">
        <v>160</v>
      </c>
      <c r="B70" s="198" t="s">
        <v>497</v>
      </c>
      <c r="C70" s="206"/>
      <c r="D70" s="130"/>
      <c r="E70" s="98"/>
      <c r="F70" s="3"/>
      <c r="G70" s="3"/>
      <c r="H70" s="3"/>
      <c r="I70" s="3"/>
      <c r="J70" s="3"/>
      <c r="K70" s="3"/>
      <c r="L70" s="237" t="s">
        <v>605</v>
      </c>
      <c r="M70" s="3"/>
      <c r="N70" s="68"/>
      <c r="O70" s="3"/>
      <c r="P70" s="3"/>
      <c r="Q70" s="237" t="s">
        <v>606</v>
      </c>
      <c r="R70" s="69"/>
      <c r="S70" s="109" t="str">
        <f t="shared" si="63"/>
        <v>&lt;/doExercicioSeguinteCaixaEquivalentesCaixaRPPSAtual&gt;</v>
      </c>
      <c r="T70" s="3"/>
      <c r="U70" s="237" t="s">
        <v>607</v>
      </c>
      <c r="V70" s="69"/>
      <c r="W70" s="109" t="str">
        <f t="shared" si="64"/>
        <v>&lt;/doExercicioSeguinteCaixaEquivalentesCaixaRPPSAnterior&gt;</v>
      </c>
      <c r="X70" s="3"/>
      <c r="Y70" s="3"/>
      <c r="Z70" s="3"/>
      <c r="AA70" s="3"/>
      <c r="AB70" s="3"/>
      <c r="AC70" s="3"/>
      <c r="AD70" s="3"/>
      <c r="AE70" s="3"/>
    </row>
    <row r="71" customHeight="1" spans="1:31">
      <c r="A71" s="190" t="s">
        <v>176</v>
      </c>
      <c r="B71" s="199" t="s">
        <v>483</v>
      </c>
      <c r="C71" s="31"/>
      <c r="D71" s="32"/>
      <c r="E71" s="33"/>
      <c r="F71" s="3"/>
      <c r="G71" s="3"/>
      <c r="H71" s="3"/>
      <c r="I71" s="3"/>
      <c r="J71" s="3"/>
      <c r="K71" s="3"/>
      <c r="L71" s="109" t="s">
        <v>608</v>
      </c>
      <c r="M71" s="3"/>
      <c r="N71" s="68"/>
      <c r="O71" s="3"/>
      <c r="P71" s="3"/>
      <c r="Q71" s="109" t="s">
        <v>609</v>
      </c>
      <c r="R71" s="69"/>
      <c r="S71" s="109" t="str">
        <f t="shared" si="63"/>
        <v>&lt;/doExercicioSeguinteDepositosRestituiveisValoresVinculadosAtual&gt; </v>
      </c>
      <c r="T71" s="3"/>
      <c r="U71" s="237" t="s">
        <v>610</v>
      </c>
      <c r="V71" s="69"/>
      <c r="W71" s="109" t="str">
        <f t="shared" si="64"/>
        <v>&lt;/doExercicioSeguinteDepositosRestituiveisValoresVinculadosAnterior&gt;</v>
      </c>
      <c r="X71" s="3"/>
      <c r="Y71" s="3"/>
      <c r="Z71" s="3"/>
      <c r="AA71" s="3"/>
      <c r="AB71" s="3"/>
      <c r="AC71" s="3"/>
      <c r="AD71" s="3"/>
      <c r="AE71" s="3"/>
    </row>
    <row r="72" customHeight="1" spans="1:31">
      <c r="A72" s="190" t="s">
        <v>184</v>
      </c>
      <c r="B72" s="156" t="s">
        <v>611</v>
      </c>
      <c r="C72" s="47"/>
      <c r="D72" s="157" t="e">
        <f t="shared" ref="D72:E72" si="65">D40+D54+D63+D68</f>
        <v>#VALUE!</v>
      </c>
      <c r="E72" s="158" t="e">
        <f t="shared" si="65"/>
        <v>#VALUE!</v>
      </c>
      <c r="F72" s="3"/>
      <c r="G72" s="3"/>
      <c r="H72" s="3"/>
      <c r="I72" s="3"/>
      <c r="J72" s="3"/>
      <c r="K72" s="3"/>
      <c r="L72" s="3" t="s">
        <v>612</v>
      </c>
      <c r="M72" s="3" t="str">
        <f>IF(C72="","",L72)</f>
        <v/>
      </c>
      <c r="N72" s="68" t="str">
        <f>IF(C72="","",C72)</f>
        <v/>
      </c>
      <c r="O72" s="3" t="str">
        <f>IF(C72="","",CONCATENATE("&lt;/",RIGHT(M72,LEN(M72)-9)))</f>
        <v/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customHeight="1" spans="1:3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customHeight="1" spans="1:3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customHeight="1" spans="1:3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customHeight="1" spans="1:3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customHeight="1" spans="1:3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customHeight="1" spans="1:3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customHeight="1" spans="1:3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customHeight="1" spans="1:3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customHeight="1" spans="1:3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customHeight="1" spans="1:3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customHeight="1" spans="1:3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customHeight="1" spans="1:3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customHeight="1" spans="1:3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customHeight="1" spans="1:3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customHeight="1" spans="1:3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customHeight="1" spans="1:3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customHeight="1" spans="1:3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customHeight="1" spans="1:3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customHeight="1" spans="1:3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customHeight="1" spans="1:3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customHeight="1" spans="1:3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customHeight="1" spans="1:3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customHeight="1" spans="1:3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customHeight="1" spans="1:3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customHeight="1" spans="1:3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customHeight="1" spans="1:3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customHeight="1" spans="1:3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customHeight="1" spans="1:3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customHeight="1" spans="1:3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customHeight="1" spans="1:3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customHeight="1" spans="1:3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customHeight="1" spans="1:3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customHeight="1" spans="1:3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customHeight="1" spans="1:3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customHeight="1" spans="1:3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customHeight="1" spans="1:3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customHeight="1" spans="1:3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customHeight="1" spans="1:3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customHeight="1" spans="1:3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customHeight="1" spans="1:3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customHeight="1" spans="1:3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customHeight="1" spans="1:3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customHeight="1" spans="1:3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customHeight="1" spans="1:3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customHeight="1" spans="1:3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customHeight="1" spans="1:3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customHeight="1" spans="1:3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customHeight="1" spans="1:3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customHeight="1" spans="1:3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customHeight="1" spans="1:3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customHeight="1" spans="1:3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customHeight="1" spans="1:3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customHeight="1" spans="1:3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customHeight="1" spans="1:3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customHeight="1" spans="1:3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customHeight="1" spans="1:3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customHeight="1" spans="1:3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customHeight="1" spans="1:3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customHeight="1" spans="1: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customHeight="1" spans="1:3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customHeight="1" spans="1:3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customHeight="1" spans="1:3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customHeight="1" spans="1:3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customHeight="1" spans="1:3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customHeight="1" spans="1:3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customHeight="1" spans="1:3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customHeight="1" spans="1:3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customHeight="1" spans="1:3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customHeight="1" spans="1:3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customHeight="1" spans="1:3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customHeight="1" spans="1:3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customHeight="1" spans="1:3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customHeight="1" spans="1:3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customHeight="1" spans="1:3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customHeight="1" spans="1:3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customHeight="1" spans="1:3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customHeight="1" spans="1:3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customHeight="1" spans="1:3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customHeight="1" spans="1:3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customHeight="1" spans="1:3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customHeight="1" spans="1:3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customHeight="1" spans="1:3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customHeight="1" spans="1:3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customHeight="1" spans="1:3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customHeight="1" spans="1:3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customHeight="1" spans="1:3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customHeight="1" spans="1:3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customHeight="1" spans="1:3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customHeight="1" spans="1:3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customHeight="1" spans="1:3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customHeight="1" spans="1:3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customHeight="1" spans="1:3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customHeight="1" spans="1:3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customHeight="1" spans="1:3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customHeight="1" spans="1:3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customHeight="1" spans="1:3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customHeight="1" spans="1:3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customHeight="1" spans="1:3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customHeight="1" spans="1:3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customHeight="1" spans="1:3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customHeight="1" spans="1:3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customHeight="1" spans="1:3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customHeight="1" spans="1:3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customHeight="1" spans="1:3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customHeight="1" spans="1:3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customHeight="1" spans="1:3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customHeight="1" spans="1:3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customHeight="1" spans="1:3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customHeight="1" spans="1:3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customHeight="1" spans="1:3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customHeight="1" spans="1:3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customHeight="1" spans="1:3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customHeight="1" spans="1:3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customHeight="1" spans="1:3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customHeight="1" spans="1:3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customHeight="1" spans="1:3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customHeight="1" spans="1:3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customHeight="1" spans="1:3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customHeight="1" spans="1:3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customHeight="1" spans="1:3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customHeight="1" spans="1:3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customHeight="1" spans="1:3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customHeight="1" spans="1:3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customHeight="1" spans="1:3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customHeight="1" spans="1:3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customHeight="1" spans="1:3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customHeight="1" spans="1:3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customHeight="1" spans="1:3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customHeight="1" spans="1:3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customHeight="1" spans="1:3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customHeight="1" spans="1:3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customHeight="1" spans="1:3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customHeight="1" spans="1:3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customHeight="1" spans="1:3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customHeight="1" spans="1:3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customHeight="1" spans="1:3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customHeight="1" spans="1:3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customHeight="1" spans="1:3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customHeight="1" spans="1:3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customHeight="1" spans="1:3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customHeight="1" spans="1:3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customHeight="1" spans="1:3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customHeight="1" spans="1:3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customHeight="1" spans="1:3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customHeight="1" spans="1:3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customHeight="1" spans="1:3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customHeight="1" spans="1:3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customHeight="1" spans="1:3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customHeight="1" spans="1:3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customHeight="1" spans="1:3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customHeight="1" spans="1:3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customHeight="1" spans="1:3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customHeight="1" spans="1:3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customHeight="1" spans="1:3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customHeight="1" spans="1:3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customHeight="1" spans="1:3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customHeight="1" spans="1:3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customHeight="1" spans="1:3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customHeight="1" spans="1: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customHeight="1" spans="1:3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customHeight="1" spans="1:3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customHeight="1" spans="1:3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customHeight="1" spans="1:3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customHeight="1" spans="1:3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customHeight="1" spans="1:3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customHeight="1" spans="1:3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customHeight="1" spans="1:3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customHeight="1" spans="1:3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customHeight="1" spans="1:3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customHeight="1" spans="1:3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customHeight="1" spans="1:3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customHeight="1" spans="1:3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customHeight="1" spans="1:3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customHeight="1" spans="1:3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customHeight="1" spans="1:3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customHeight="1" spans="1:3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customHeight="1" spans="1:3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customHeight="1" spans="1:3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customHeight="1" spans="1:3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customHeight="1" spans="1:3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customHeight="1" spans="1:3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customHeight="1" spans="1:3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customHeight="1" spans="1:3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customHeight="1" spans="1:3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customHeight="1" spans="1:3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customHeight="1" spans="1:3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customHeight="1" spans="1:3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customHeight="1" spans="1:3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customHeight="1" spans="1:3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customHeight="1" spans="1:3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customHeight="1" spans="1:3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customHeight="1" spans="1:3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customHeight="1" spans="1:3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customHeight="1" spans="1:3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customHeight="1" spans="1:3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customHeight="1" spans="1:3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customHeight="1" spans="1:3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customHeight="1" spans="1:3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customHeight="1" spans="1:3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customHeight="1" spans="1:3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customHeight="1" spans="1:3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customHeight="1" spans="1:3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customHeight="1" spans="1:3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customHeight="1" spans="1:3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customHeight="1" spans="1:3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customHeight="1" spans="1:3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customHeight="1" spans="1:3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customHeight="1" spans="1:3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customHeight="1" spans="1:3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customHeight="1" spans="1:3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customHeight="1" spans="1:3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customHeight="1" spans="1:3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customHeight="1" spans="1:3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customHeight="1" spans="1:3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customHeight="1" spans="1:3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customHeight="1" spans="1:3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customHeight="1" spans="1:3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customHeight="1" spans="1:3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customHeight="1" spans="1:3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customHeight="1" spans="1:3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customHeight="1" spans="1:3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customHeight="1" spans="1:3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customHeight="1" spans="1:3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customHeight="1" spans="1:3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customHeight="1" spans="1:3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customHeight="1" spans="1:3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customHeight="1" spans="1:3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customHeight="1" spans="1:3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customHeight="1" spans="1:3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customHeight="1" spans="1:3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customHeight="1" spans="1:3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customHeight="1" spans="1:3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customHeight="1" spans="1:3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customHeight="1" spans="1:3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customHeight="1" spans="1:3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customHeight="1" spans="1:3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customHeight="1" spans="1:3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customHeight="1" spans="1:3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customHeight="1" spans="1:3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customHeight="1" spans="1:3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customHeight="1" spans="1:3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customHeight="1" spans="1:3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customHeight="1" spans="1:3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customHeight="1" spans="1:3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customHeight="1" spans="1:3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customHeight="1" spans="1:3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customHeight="1" spans="1:3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customHeight="1" spans="1:3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customHeight="1" spans="1:3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customHeight="1" spans="1:3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customHeight="1" spans="1:3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customHeight="1" spans="1:3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customHeight="1" spans="1:3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customHeight="1" spans="1:3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customHeight="1" spans="1:3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customHeight="1" spans="1:3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customHeight="1" spans="1:3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customHeight="1" spans="1:3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customHeight="1" spans="1: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customHeight="1" spans="1:3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customHeight="1" spans="1:3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customHeight="1" spans="1:3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customHeight="1" spans="1:3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customHeight="1" spans="1:3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customHeight="1" spans="1:3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customHeight="1" spans="1:3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customHeight="1" spans="1:3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customHeight="1" spans="1:3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customHeight="1" spans="1:3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customHeight="1" spans="1:3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customHeight="1" spans="1:3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customHeight="1" spans="1:3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customHeight="1" spans="1:3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customHeight="1" spans="1:3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customHeight="1" spans="1:3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customHeight="1" spans="1:3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customHeight="1" spans="1:3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customHeight="1" spans="1:3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customHeight="1" spans="1:3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customHeight="1" spans="1:3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customHeight="1" spans="1:3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customHeight="1" spans="1:3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customHeight="1" spans="1:3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customHeight="1" spans="1:3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customHeight="1" spans="1:3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customHeight="1" spans="1:3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customHeight="1" spans="1:3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customHeight="1" spans="1:3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customHeight="1" spans="1:3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customHeight="1" spans="1:3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customHeight="1" spans="1:3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customHeight="1" spans="1:3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customHeight="1" spans="1:3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customHeight="1" spans="1:3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customHeight="1" spans="1:3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customHeight="1" spans="1:3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customHeight="1" spans="1:3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customHeight="1" spans="1:3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customHeight="1" spans="1:3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customHeight="1" spans="1:3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customHeight="1" spans="1:3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customHeight="1" spans="1:3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customHeight="1" spans="1:3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customHeight="1" spans="1:3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customHeight="1" spans="1:3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customHeight="1" spans="1:3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customHeight="1" spans="1:3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customHeight="1" spans="1:3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customHeight="1" spans="1:3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customHeight="1" spans="1:3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customHeight="1" spans="1:3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customHeight="1" spans="1:3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customHeight="1" spans="1:3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customHeight="1" spans="1:3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customHeight="1" spans="1:3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customHeight="1" spans="1:3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customHeight="1" spans="1:3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customHeight="1" spans="1:3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customHeight="1" spans="1:3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customHeight="1" spans="1:3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customHeight="1" spans="1:3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customHeight="1" spans="1:3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customHeight="1" spans="1:3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customHeight="1" spans="1:3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customHeight="1" spans="1:3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customHeight="1" spans="1:3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customHeight="1" spans="1:3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customHeight="1" spans="1:3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customHeight="1" spans="1:3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customHeight="1" spans="1:3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customHeight="1" spans="1:3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customHeight="1" spans="1:3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customHeight="1" spans="1:3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customHeight="1" spans="1:3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customHeight="1" spans="1:3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customHeight="1" spans="1:3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customHeight="1" spans="1:3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customHeight="1" spans="1:3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customHeight="1" spans="1:3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customHeight="1" spans="1:3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customHeight="1" spans="1:3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customHeight="1" spans="1:3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customHeight="1" spans="1:3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customHeight="1" spans="1:3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customHeight="1" spans="1:3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customHeight="1" spans="1:3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customHeight="1" spans="1:3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customHeight="1" spans="1:3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customHeight="1" spans="1:3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customHeight="1" spans="1:3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customHeight="1" spans="1:3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customHeight="1" spans="1:3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customHeight="1" spans="1:3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customHeight="1" spans="1:3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customHeight="1" spans="1:3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customHeight="1" spans="1:3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customHeight="1" spans="1:3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customHeight="1" spans="1:3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customHeight="1" spans="1: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customHeight="1" spans="1:3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customHeight="1" spans="1:3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customHeight="1" spans="1:3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customHeight="1" spans="1:3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customHeight="1" spans="1:3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customHeight="1" spans="1:3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customHeight="1" spans="1:3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customHeight="1" spans="1:3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customHeight="1" spans="1:3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customHeight="1" spans="1:3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customHeight="1" spans="1:3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customHeight="1" spans="1:3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customHeight="1" spans="1:3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customHeight="1" spans="1:3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customHeight="1" spans="1:3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customHeight="1" spans="1:3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customHeight="1" spans="1:3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customHeight="1" spans="1:3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customHeight="1" spans="1:3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customHeight="1" spans="1:3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customHeight="1" spans="1:3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customHeight="1" spans="1:3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customHeight="1" spans="1:3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customHeight="1" spans="1:3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customHeight="1" spans="1:3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customHeight="1" spans="1:3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customHeight="1" spans="1:3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customHeight="1" spans="1:3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customHeight="1" spans="1:3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customHeight="1" spans="1:3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customHeight="1" spans="1:3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customHeight="1" spans="1:3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customHeight="1" spans="1:3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customHeight="1" spans="1:3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customHeight="1" spans="1:3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customHeight="1" spans="1:3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customHeight="1" spans="1:3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customHeight="1" spans="1:3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customHeight="1" spans="1:3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customHeight="1" spans="1:3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customHeight="1" spans="1:3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customHeight="1" spans="1:3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customHeight="1" spans="1:3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customHeight="1" spans="1:3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customHeight="1" spans="1:3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customHeight="1" spans="1:3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customHeight="1" spans="1:3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customHeight="1" spans="1:3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customHeight="1" spans="1:3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customHeight="1" spans="1:3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customHeight="1" spans="1:3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customHeight="1" spans="1:3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customHeight="1" spans="1:3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customHeight="1" spans="1:3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customHeight="1" spans="1:3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customHeight="1" spans="1:3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customHeight="1" spans="1:3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customHeight="1" spans="1:3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customHeight="1" spans="1:3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customHeight="1" spans="1:3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customHeight="1" spans="1:3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customHeight="1" spans="1:3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customHeight="1" spans="1:3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customHeight="1" spans="1:3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customHeight="1" spans="1:3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customHeight="1" spans="1:3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customHeight="1" spans="1:3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customHeight="1" spans="1:3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customHeight="1" spans="1:3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customHeight="1" spans="1:3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customHeight="1" spans="1:3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customHeight="1" spans="1:3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customHeight="1" spans="1:3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customHeight="1" spans="1:3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customHeight="1" spans="1:3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customHeight="1" spans="1:3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customHeight="1" spans="1:3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customHeight="1" spans="1:3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customHeight="1" spans="1:3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customHeight="1" spans="1:3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customHeight="1" spans="1:3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customHeight="1" spans="1:3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customHeight="1" spans="1:3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customHeight="1" spans="1:3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customHeight="1" spans="1:3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customHeight="1" spans="1:3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customHeight="1" spans="1:3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customHeight="1" spans="1:3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customHeight="1" spans="1:3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customHeight="1" spans="1:3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customHeight="1" spans="1:3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customHeight="1" spans="1:3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customHeight="1" spans="1:3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customHeight="1" spans="1:3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customHeight="1" spans="1:3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customHeight="1" spans="1:3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customHeight="1" spans="1:3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customHeight="1" spans="1:3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customHeight="1" spans="1:3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customHeight="1" spans="1: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customHeight="1" spans="1:3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customHeight="1" spans="1:3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customHeight="1" spans="1:3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customHeight="1" spans="1:3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customHeight="1" spans="1:3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customHeight="1" spans="1:3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customHeight="1" spans="1:3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customHeight="1" spans="1:3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customHeight="1" spans="1:3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customHeight="1" spans="1:3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customHeight="1" spans="1:3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customHeight="1" spans="1:3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customHeight="1" spans="1:3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customHeight="1" spans="1:3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customHeight="1" spans="1:3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customHeight="1" spans="1:3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customHeight="1" spans="1:3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customHeight="1" spans="1:3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customHeight="1" spans="1:3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customHeight="1" spans="1:3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customHeight="1" spans="1:3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customHeight="1" spans="1:3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customHeight="1" spans="1:3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customHeight="1" spans="1:3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customHeight="1" spans="1:3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customHeight="1" spans="1:3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customHeight="1" spans="1:3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customHeight="1" spans="1:3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customHeight="1" spans="1:3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customHeight="1" spans="1:3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customHeight="1" spans="1:3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customHeight="1" spans="1:3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customHeight="1" spans="1:3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customHeight="1" spans="1:3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customHeight="1" spans="1:3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customHeight="1" spans="1:3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customHeight="1" spans="1:3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customHeight="1" spans="1:3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customHeight="1" spans="1:3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customHeight="1" spans="1:3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customHeight="1" spans="1:3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customHeight="1" spans="1:3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customHeight="1" spans="1:3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customHeight="1" spans="1:3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customHeight="1" spans="1:3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customHeight="1" spans="1:3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customHeight="1" spans="1:3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customHeight="1" spans="1:3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customHeight="1" spans="1:3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customHeight="1" spans="1:3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customHeight="1" spans="1:3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customHeight="1" spans="1:3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customHeight="1" spans="1:3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customHeight="1" spans="1:3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customHeight="1" spans="1:3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customHeight="1" spans="1:3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customHeight="1" spans="1:3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customHeight="1" spans="1:3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customHeight="1" spans="1:3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customHeight="1" spans="1:3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customHeight="1" spans="1:3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customHeight="1" spans="1:3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customHeight="1" spans="1:3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customHeight="1" spans="1:3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customHeight="1" spans="1:3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customHeight="1" spans="1:3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customHeight="1" spans="1:3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customHeight="1" spans="1:3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customHeight="1" spans="1:3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customHeight="1" spans="1:3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customHeight="1" spans="1:3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customHeight="1" spans="1:3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customHeight="1" spans="1:3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customHeight="1" spans="1:3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customHeight="1" spans="1:3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customHeight="1" spans="1:3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customHeight="1" spans="1:3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customHeight="1" spans="1:3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customHeight="1" spans="1:3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customHeight="1" spans="1:3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customHeight="1" spans="1:3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customHeight="1" spans="1:3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customHeight="1" spans="1:3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customHeight="1" spans="1:3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customHeight="1" spans="1:3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customHeight="1" spans="1:3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customHeight="1" spans="1:3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customHeight="1" spans="1:3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customHeight="1" spans="1:3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customHeight="1" spans="1:3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customHeight="1" spans="1:3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customHeight="1" spans="1:3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customHeight="1" spans="1:3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customHeight="1" spans="1:3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customHeight="1" spans="1:3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customHeight="1" spans="1:3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customHeight="1" spans="1:3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customHeight="1" spans="1:3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customHeight="1" spans="1:3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customHeight="1" spans="1: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customHeight="1" spans="1:3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customHeight="1" spans="1:3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customHeight="1" spans="1:3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customHeight="1" spans="1:3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customHeight="1" spans="1:3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customHeight="1" spans="1:3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customHeight="1" spans="1:3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customHeight="1" spans="1:3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customHeight="1" spans="1:3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customHeight="1" spans="1:3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customHeight="1" spans="1:3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customHeight="1" spans="1:3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customHeight="1" spans="1:3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customHeight="1" spans="1:3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customHeight="1" spans="1:3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customHeight="1" spans="1:3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customHeight="1" spans="1:3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customHeight="1" spans="1:3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customHeight="1" spans="1:3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customHeight="1" spans="1:3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customHeight="1" spans="1:3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customHeight="1" spans="1:3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customHeight="1" spans="1:3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customHeight="1" spans="1:3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customHeight="1" spans="1:3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customHeight="1" spans="1:3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customHeight="1" spans="1:3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customHeight="1" spans="1:3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customHeight="1" spans="1:3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customHeight="1" spans="1:3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customHeight="1" spans="1:3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customHeight="1" spans="1:3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customHeight="1" spans="1:3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customHeight="1" spans="1:3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customHeight="1" spans="1:3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customHeight="1" spans="1:3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customHeight="1" spans="1:3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customHeight="1" spans="1:3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customHeight="1" spans="1:3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customHeight="1" spans="1:3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customHeight="1" spans="1:3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customHeight="1" spans="1:3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customHeight="1" spans="1:3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customHeight="1" spans="1:3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customHeight="1" spans="1:3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customHeight="1" spans="1:3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customHeight="1" spans="1:3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customHeight="1" spans="1:3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customHeight="1" spans="1:3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customHeight="1" spans="1:3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customHeight="1" spans="1:3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customHeight="1" spans="1:3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customHeight="1" spans="1:3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customHeight="1" spans="1:3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customHeight="1" spans="1:3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customHeight="1" spans="1:3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customHeight="1" spans="1:3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customHeight="1" spans="1:3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customHeight="1" spans="1:3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customHeight="1" spans="1:3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customHeight="1" spans="1:3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customHeight="1" spans="1:3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customHeight="1" spans="1:3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customHeight="1" spans="1:3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customHeight="1" spans="1:3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customHeight="1" spans="1:3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customHeight="1" spans="1:3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customHeight="1" spans="1:3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customHeight="1" spans="1:3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customHeight="1" spans="1:3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customHeight="1" spans="1:3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customHeight="1" spans="1:3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customHeight="1" spans="1:3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customHeight="1" spans="1:3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customHeight="1" spans="1:3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customHeight="1" spans="1:3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customHeight="1" spans="1:3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customHeight="1" spans="1:3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customHeight="1" spans="1:3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customHeight="1" spans="1:3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customHeight="1" spans="1:3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customHeight="1" spans="1:3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customHeight="1" spans="1:3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customHeight="1" spans="1:3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customHeight="1" spans="1:3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customHeight="1" spans="1:3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customHeight="1" spans="1:3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customHeight="1" spans="1:3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customHeight="1" spans="1:3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customHeight="1" spans="1:3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customHeight="1" spans="1:3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customHeight="1" spans="1:3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customHeight="1" spans="1:3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customHeight="1" spans="1:3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customHeight="1" spans="1:3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customHeight="1" spans="1:3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customHeight="1" spans="1:3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customHeight="1" spans="1:3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customHeight="1" spans="1:3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customHeight="1" spans="1: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customHeight="1" spans="1:3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customHeight="1" spans="1:3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customHeight="1" spans="1:3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customHeight="1" spans="1:3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customHeight="1" spans="1:3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customHeight="1" spans="1:3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customHeight="1" spans="1:3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customHeight="1" spans="1:3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customHeight="1" spans="1:3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customHeight="1" spans="1:3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customHeight="1" spans="1:3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customHeight="1" spans="1:3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customHeight="1" spans="1:3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customHeight="1" spans="1:3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customHeight="1" spans="1:3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customHeight="1" spans="1:3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customHeight="1" spans="1:3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customHeight="1" spans="1:3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customHeight="1" spans="1:3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customHeight="1" spans="1:3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customHeight="1" spans="1:3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customHeight="1" spans="1:3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customHeight="1" spans="1:3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customHeight="1" spans="1:3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customHeight="1" spans="1:3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customHeight="1" spans="1:3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customHeight="1" spans="1:3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customHeight="1" spans="1:3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customHeight="1" spans="1:3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customHeight="1" spans="1:3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customHeight="1" spans="1:3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customHeight="1" spans="1:3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customHeight="1" spans="1:3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customHeight="1" spans="1:3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customHeight="1" spans="1:3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customHeight="1" spans="1:3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customHeight="1" spans="1:3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customHeight="1" spans="1:3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customHeight="1" spans="1:3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customHeight="1" spans="1:3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customHeight="1" spans="1:3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customHeight="1" spans="1:3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customHeight="1" spans="1:3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customHeight="1" spans="1:3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customHeight="1" spans="1:3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customHeight="1" spans="1:3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customHeight="1" spans="1:3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customHeight="1" spans="1:3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customHeight="1" spans="1:3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customHeight="1" spans="1:3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customHeight="1" spans="1:3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customHeight="1" spans="1:3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customHeight="1" spans="1:3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customHeight="1" spans="1:3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customHeight="1" spans="1:3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customHeight="1" spans="1:3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customHeight="1" spans="1:3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customHeight="1" spans="1:3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customHeight="1" spans="1:3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customHeight="1" spans="1:3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customHeight="1" spans="1:3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customHeight="1" spans="1:3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customHeight="1" spans="1:3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customHeight="1" spans="1:3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customHeight="1" spans="1:3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customHeight="1" spans="1:3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customHeight="1" spans="1:3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customHeight="1" spans="1:3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customHeight="1" spans="1:3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customHeight="1" spans="1:3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customHeight="1" spans="1:3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customHeight="1" spans="1:3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customHeight="1" spans="1:3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customHeight="1" spans="1:3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customHeight="1" spans="1:3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customHeight="1" spans="1:3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customHeight="1" spans="1:3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customHeight="1" spans="1:3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customHeight="1" spans="1:3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customHeight="1" spans="1:3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customHeight="1" spans="1:3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customHeight="1" spans="1:3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customHeight="1" spans="1:3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customHeight="1" spans="1:3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customHeight="1" spans="1:3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customHeight="1" spans="1:3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customHeight="1" spans="1:3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customHeight="1" spans="1:3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customHeight="1" spans="1:3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customHeight="1" spans="1:3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customHeight="1" spans="1:3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customHeight="1" spans="1:3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customHeight="1" spans="1:3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customHeight="1" spans="1:3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customHeight="1" spans="1:3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customHeight="1" spans="1:3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customHeight="1" spans="1:3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customHeight="1" spans="1:3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customHeight="1" spans="1:3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customHeight="1" spans="1: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customHeight="1" spans="1:3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customHeight="1" spans="1:3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customHeight="1" spans="1:3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customHeight="1" spans="1:3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customHeight="1" spans="1:3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customHeight="1" spans="1:3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customHeight="1" spans="1:3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customHeight="1" spans="1:3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customHeight="1" spans="1:3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customHeight="1" spans="1:3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customHeight="1" spans="1:3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customHeight="1" spans="1:3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customHeight="1" spans="1:3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customHeight="1" spans="1:3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customHeight="1" spans="1:3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customHeight="1" spans="1:3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customHeight="1" spans="1:3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customHeight="1" spans="1:3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customHeight="1" spans="1:3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customHeight="1" spans="1:3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customHeight="1" spans="1:3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customHeight="1" spans="1:3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customHeight="1" spans="1:3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customHeight="1" spans="1:3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customHeight="1" spans="1:3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customHeight="1" spans="1:3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customHeight="1" spans="1:3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customHeight="1" spans="1:3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customHeight="1" spans="1:3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customHeight="1" spans="1:3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customHeight="1" spans="1:3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customHeight="1" spans="1:3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customHeight="1" spans="1:3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customHeight="1" spans="1:3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customHeight="1" spans="1:3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customHeight="1" spans="1:3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customHeight="1" spans="1:3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customHeight="1" spans="1:3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customHeight="1" spans="1:3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customHeight="1" spans="1:3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customHeight="1" spans="1:3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customHeight="1" spans="1:3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customHeight="1" spans="1:3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customHeight="1" spans="1:3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customHeight="1" spans="1:3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customHeight="1" spans="1:3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customHeight="1" spans="1:3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customHeight="1" spans="1:3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customHeight="1" spans="1:3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customHeight="1" spans="1:3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customHeight="1" spans="1:3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customHeight="1" spans="1:3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customHeight="1" spans="1:3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customHeight="1" spans="1:3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customHeight="1" spans="1:3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customHeight="1" spans="1:3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customHeight="1" spans="1:3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customHeight="1" spans="1:3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customHeight="1" spans="1:3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customHeight="1" spans="1:3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customHeight="1" spans="1:3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customHeight="1" spans="1:3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customHeight="1" spans="1:3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customHeight="1" spans="1:3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customHeight="1" spans="1:3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customHeight="1" spans="1:3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customHeight="1" spans="1:3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customHeight="1" spans="1:3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customHeight="1" spans="1:3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customHeight="1" spans="1:3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customHeight="1" spans="1:3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customHeight="1" spans="1:3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customHeight="1" spans="1:3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customHeight="1" spans="1:3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customHeight="1" spans="1:3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customHeight="1" spans="1:3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customHeight="1" spans="1:3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customHeight="1" spans="1:3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customHeight="1" spans="1:3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customHeight="1" spans="1:3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customHeight="1" spans="1:3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customHeight="1" spans="1:3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customHeight="1" spans="1:3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customHeight="1" spans="1:3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customHeight="1" spans="1:3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customHeight="1" spans="1:3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customHeight="1" spans="1:3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customHeight="1" spans="1:3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customHeight="1" spans="1:3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customHeight="1" spans="1:3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customHeight="1" spans="1:3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customHeight="1" spans="1:3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customHeight="1" spans="1:3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customHeight="1" spans="1:3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customHeight="1" spans="1:3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customHeight="1" spans="1:3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customHeight="1" spans="1:3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customHeight="1" spans="1:3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customHeight="1" spans="1:3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customHeight="1" spans="1: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customHeight="1" spans="1:3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customHeight="1" spans="1:3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customHeight="1" spans="1:3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customHeight="1" spans="1:3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customHeight="1" spans="1:3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customHeight="1" spans="1:3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customHeight="1" spans="1:3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customHeight="1" spans="1:3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customHeight="1" spans="1:3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customHeight="1" spans="1:3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customHeight="1" spans="1:3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customHeight="1" spans="1:3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customHeight="1" spans="1:3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customHeight="1" spans="1:3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customHeight="1" spans="1:3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customHeight="1" spans="1:3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customHeight="1" spans="1:3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customHeight="1" spans="1:3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customHeight="1" spans="1:3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customHeight="1" spans="1:3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customHeight="1" spans="1:3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customHeight="1" spans="1:3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customHeight="1" spans="1:3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customHeight="1" spans="1:3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customHeight="1" spans="1:3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customHeight="1" spans="1:3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customHeight="1" spans="1:3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customHeight="1" spans="1:3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customHeight="1" spans="1:3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customHeight="1" spans="1:3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customHeight="1" spans="1:3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customHeight="1" spans="1:3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customHeight="1" spans="1:3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customHeight="1" spans="1:3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customHeight="1" spans="1:3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customHeight="1" spans="1:3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customHeight="1" spans="1:3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customHeight="1" spans="1:3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customHeight="1" spans="1:3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customHeight="1" spans="1:3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customHeight="1" spans="1:3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customHeight="1" spans="1:3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customHeight="1" spans="1:3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customHeight="1" spans="1:3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customHeight="1" spans="1:3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customHeight="1" spans="1:3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customHeight="1" spans="1:3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customHeight="1" spans="1:3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customHeight="1" spans="1:3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customHeight="1" spans="1:3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customHeight="1" spans="1:3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customHeight="1" spans="1:3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customHeight="1" spans="1:3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customHeight="1" spans="1:3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customHeight="1" spans="1:3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customHeight="1" spans="1:3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customHeight="1" spans="1:3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customHeight="1" spans="1:3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customHeight="1" spans="1:3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customHeight="1" spans="1:3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customHeight="1" spans="1:3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customHeight="1" spans="1:3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</sheetData>
  <mergeCells count="4">
    <mergeCell ref="A1:E1"/>
    <mergeCell ref="A2:E2"/>
    <mergeCell ref="A3:E3"/>
    <mergeCell ref="A38:E38"/>
  </mergeCells>
  <pageMargins left="0" right="0" top="0" bottom="0" header="0" footer="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944"/>
  <sheetViews>
    <sheetView workbookViewId="0">
      <selection activeCell="A1" sqref="A1:E1"/>
    </sheetView>
  </sheetViews>
  <sheetFormatPr defaultColWidth="12.5714285714286" defaultRowHeight="15.75" customHeight="1"/>
  <cols>
    <col min="2" max="2" width="60.4285714285714" customWidth="1"/>
    <col min="9" max="9" width="31.1428571428571" customWidth="1"/>
    <col min="10" max="10" width="21.5714285714286" customWidth="1"/>
    <col min="14" max="14" width="33.4285714285714" customWidth="1"/>
    <col min="16" max="16" width="31" customWidth="1"/>
    <col min="18" max="18" width="33.4285714285714" customWidth="1"/>
    <col min="20" max="20" width="37.4285714285714" customWidth="1"/>
  </cols>
  <sheetData>
    <row r="1" customHeight="1" spans="1:26">
      <c r="A1" s="77" t="s">
        <v>613</v>
      </c>
      <c r="B1" s="75"/>
      <c r="C1" s="75"/>
      <c r="D1" s="75"/>
      <c r="E1" s="75"/>
      <c r="F1" s="3"/>
      <c r="G1" s="3"/>
      <c r="H1" s="3"/>
      <c r="I1" s="3"/>
      <c r="J1" s="3" t="s">
        <v>614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Height="1" spans="1:26">
      <c r="A2" s="78" t="s">
        <v>13</v>
      </c>
      <c r="B2" s="79"/>
      <c r="C2" s="79"/>
      <c r="D2" s="79"/>
      <c r="E2" s="80"/>
      <c r="F2" s="3"/>
      <c r="G2" s="3"/>
      <c r="H2" s="3"/>
      <c r="I2" s="3"/>
      <c r="J2" s="3" t="s">
        <v>615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Height="1" spans="1:26">
      <c r="A3" s="81" t="s">
        <v>15</v>
      </c>
      <c r="B3" s="82" t="s">
        <v>616</v>
      </c>
      <c r="C3" s="83" t="s">
        <v>17</v>
      </c>
      <c r="D3" s="84" t="s">
        <v>388</v>
      </c>
      <c r="E3" s="85" t="s">
        <v>389</v>
      </c>
      <c r="F3" s="3"/>
      <c r="G3" s="3"/>
      <c r="H3" s="3"/>
      <c r="I3" s="3"/>
      <c r="J3" s="3" t="s">
        <v>617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Height="1" spans="1:26">
      <c r="A4" s="86" t="s">
        <v>23</v>
      </c>
      <c r="B4" s="87" t="s">
        <v>618</v>
      </c>
      <c r="C4" s="47"/>
      <c r="D4" s="88">
        <f t="shared" ref="D4:E4" si="0">D5+D15</f>
        <v>0</v>
      </c>
      <c r="E4" s="89">
        <f t="shared" si="0"/>
        <v>0</v>
      </c>
      <c r="F4" s="3"/>
      <c r="G4" s="3"/>
      <c r="H4" s="3"/>
      <c r="I4" s="3" t="s">
        <v>619</v>
      </c>
      <c r="J4" s="3" t="str">
        <f t="shared" ref="J4:J10" si="1">IF(C4="","",I4)</f>
        <v/>
      </c>
      <c r="K4" s="68" t="str">
        <f t="shared" ref="K4:K10" si="2">IF(C4="","",C4)</f>
        <v/>
      </c>
      <c r="L4" s="3" t="str">
        <f t="shared" ref="L4:L10" si="3">IF(C4="","",CONCATENATE("&lt;/",RIGHT(J4,LEN(J4)-9)))</f>
        <v/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Height="1" spans="1:26">
      <c r="A5" s="86" t="s">
        <v>26</v>
      </c>
      <c r="B5" s="87" t="s">
        <v>620</v>
      </c>
      <c r="C5" s="47"/>
      <c r="D5" s="88">
        <f t="shared" ref="D5:E5" si="4">SUM(D6:D7)+SUM(D9:D13)</f>
        <v>0</v>
      </c>
      <c r="E5" s="88">
        <f t="shared" si="4"/>
        <v>0</v>
      </c>
      <c r="F5" s="3"/>
      <c r="G5" s="3"/>
      <c r="H5" s="3"/>
      <c r="I5" s="155" t="s">
        <v>621</v>
      </c>
      <c r="J5" s="3" t="str">
        <f t="shared" si="1"/>
        <v/>
      </c>
      <c r="K5" s="68" t="str">
        <f t="shared" si="2"/>
        <v/>
      </c>
      <c r="L5" s="3" t="str">
        <f t="shared" si="3"/>
        <v/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Height="1" spans="1:26">
      <c r="A6" s="90" t="s">
        <v>32</v>
      </c>
      <c r="B6" s="91" t="s">
        <v>622</v>
      </c>
      <c r="C6" s="47"/>
      <c r="D6" s="92"/>
      <c r="E6" s="93"/>
      <c r="F6" s="3"/>
      <c r="G6" s="3"/>
      <c r="H6" s="3"/>
      <c r="I6" s="3" t="s">
        <v>623</v>
      </c>
      <c r="J6" s="3" t="str">
        <f t="shared" si="1"/>
        <v/>
      </c>
      <c r="K6" s="68" t="str">
        <f t="shared" si="2"/>
        <v/>
      </c>
      <c r="L6" s="3" t="str">
        <f t="shared" si="3"/>
        <v/>
      </c>
      <c r="M6" s="3"/>
      <c r="N6" s="3" t="s">
        <v>624</v>
      </c>
      <c r="O6" s="69" t="str">
        <f t="shared" ref="O6:O10" si="5">SUBSTITUTE(D6,",",".")</f>
        <v/>
      </c>
      <c r="P6" s="3" t="str">
        <f t="shared" ref="P6:P8" si="6">CONCATENATE("&lt;/",RIGHT(N6,LEN(N6)-9))</f>
        <v>&lt;/valorACCaixaEquivalentesCaixaAtual&gt;</v>
      </c>
      <c r="Q6" s="3"/>
      <c r="R6" s="3" t="s">
        <v>625</v>
      </c>
      <c r="S6" s="69" t="str">
        <f t="shared" ref="S6:S10" si="7">SUBSTITUTE(E6,",",".")</f>
        <v/>
      </c>
      <c r="T6" s="3" t="str">
        <f t="shared" ref="T6:T8" si="8">CONCATENATE("&lt;/",RIGHT(R6,LEN(R6)-9))</f>
        <v>&lt;/valorACCaixaEquivalentesCaixaAnterior&gt;</v>
      </c>
      <c r="U6" s="3"/>
      <c r="V6" s="3"/>
      <c r="W6" s="3"/>
      <c r="X6" s="3"/>
      <c r="Y6" s="3"/>
      <c r="Z6" s="3"/>
    </row>
    <row r="7" customHeight="1" spans="1:26">
      <c r="A7" s="90" t="s">
        <v>38</v>
      </c>
      <c r="B7" s="94" t="s">
        <v>626</v>
      </c>
      <c r="C7" s="47"/>
      <c r="D7" s="95"/>
      <c r="E7" s="95"/>
      <c r="F7" s="3"/>
      <c r="G7" s="3"/>
      <c r="H7" s="3"/>
      <c r="I7" s="3" t="s">
        <v>627</v>
      </c>
      <c r="J7" s="3" t="str">
        <f t="shared" si="1"/>
        <v/>
      </c>
      <c r="K7" s="68" t="str">
        <f t="shared" si="2"/>
        <v/>
      </c>
      <c r="L7" s="3" t="str">
        <f t="shared" si="3"/>
        <v/>
      </c>
      <c r="M7" s="3"/>
      <c r="N7" s="3" t="s">
        <v>628</v>
      </c>
      <c r="O7" s="69" t="str">
        <f t="shared" si="5"/>
        <v/>
      </c>
      <c r="P7" s="3" t="str">
        <f t="shared" si="6"/>
        <v>&lt;/valorACCreditosCurtoPrazoAtual&gt;</v>
      </c>
      <c r="Q7" s="3"/>
      <c r="R7" s="3" t="s">
        <v>629</v>
      </c>
      <c r="S7" s="69" t="str">
        <f t="shared" si="7"/>
        <v/>
      </c>
      <c r="T7" s="3" t="str">
        <f t="shared" si="8"/>
        <v>&lt;/valorACCreditosCurtoPrazoAnterior&gt;</v>
      </c>
      <c r="U7" s="3"/>
      <c r="V7" s="3"/>
      <c r="W7" s="3"/>
      <c r="X7" s="3"/>
      <c r="Y7" s="3"/>
      <c r="Z7" s="3"/>
    </row>
    <row r="8" customHeight="1" spans="1:26">
      <c r="A8" s="90" t="s">
        <v>44</v>
      </c>
      <c r="B8" s="94" t="s">
        <v>630</v>
      </c>
      <c r="C8" s="47"/>
      <c r="D8" s="95"/>
      <c r="E8" s="45"/>
      <c r="F8" s="3"/>
      <c r="G8" s="3"/>
      <c r="H8" s="3"/>
      <c r="I8" s="3" t="s">
        <v>631</v>
      </c>
      <c r="J8" s="3" t="str">
        <f t="shared" si="1"/>
        <v/>
      </c>
      <c r="K8" s="68" t="str">
        <f t="shared" si="2"/>
        <v/>
      </c>
      <c r="L8" s="3" t="str">
        <f t="shared" si="3"/>
        <v/>
      </c>
      <c r="M8" s="3"/>
      <c r="N8" s="3" t="s">
        <v>632</v>
      </c>
      <c r="O8" s="69" t="str">
        <f t="shared" si="5"/>
        <v/>
      </c>
      <c r="P8" s="3" t="str">
        <f t="shared" si="6"/>
        <v>&lt;/valorACDemaisCreditosValoresCurtoPrazoAtual&gt;</v>
      </c>
      <c r="Q8" s="3"/>
      <c r="R8" s="3" t="s">
        <v>633</v>
      </c>
      <c r="S8" s="69" t="str">
        <f t="shared" si="7"/>
        <v/>
      </c>
      <c r="T8" s="3" t="str">
        <f t="shared" si="8"/>
        <v>&lt;/valorACDemaisCreditosValoresCurtoPrazoAnterior&gt;</v>
      </c>
      <c r="U8" s="3"/>
      <c r="V8" s="3"/>
      <c r="W8" s="3"/>
      <c r="X8" s="3"/>
      <c r="Y8" s="3"/>
      <c r="Z8" s="3"/>
    </row>
    <row r="9" customHeight="1" spans="1:26">
      <c r="A9" s="90" t="s">
        <v>50</v>
      </c>
      <c r="B9" s="96" t="s">
        <v>634</v>
      </c>
      <c r="C9" s="59"/>
      <c r="D9" s="97"/>
      <c r="E9" s="98"/>
      <c r="F9" s="3"/>
      <c r="G9" s="3"/>
      <c r="H9" s="3"/>
      <c r="I9" s="3" t="s">
        <v>635</v>
      </c>
      <c r="J9" s="3" t="str">
        <f t="shared" si="1"/>
        <v/>
      </c>
      <c r="K9" s="68" t="str">
        <f t="shared" si="2"/>
        <v/>
      </c>
      <c r="L9" s="3" t="str">
        <f t="shared" si="3"/>
        <v/>
      </c>
      <c r="M9" s="3"/>
      <c r="N9" s="3" t="s">
        <v>636</v>
      </c>
      <c r="O9" s="69" t="str">
        <f t="shared" si="5"/>
        <v/>
      </c>
      <c r="P9" s="3" t="str">
        <f t="shared" ref="P9:P10" si="9">CONCATENATE("&lt;/",RIGHT(N10,LEN(N10)-9))</f>
        <v>&lt;/valorACEstoquesAtual&gt;</v>
      </c>
      <c r="Q9" s="3"/>
      <c r="R9" s="3" t="s">
        <v>637</v>
      </c>
      <c r="S9" s="69" t="str">
        <f t="shared" si="7"/>
        <v/>
      </c>
      <c r="T9" s="3" t="str">
        <f t="shared" ref="T9:T10" si="10">CONCATENATE("&lt;/",RIGHT(R10,LEN(R10)-9))</f>
        <v>&lt;/valorACEstoquesAnterior&gt;</v>
      </c>
      <c r="U9" s="3"/>
      <c r="V9" s="3"/>
      <c r="W9" s="3"/>
      <c r="X9" s="3"/>
      <c r="Y9" s="3"/>
      <c r="Z9" s="3"/>
    </row>
    <row r="10" customHeight="1" spans="1:26">
      <c r="A10" s="90" t="s">
        <v>56</v>
      </c>
      <c r="B10" s="99" t="s">
        <v>638</v>
      </c>
      <c r="C10" s="17"/>
      <c r="D10" s="18"/>
      <c r="E10" s="18"/>
      <c r="F10" s="3"/>
      <c r="G10" s="3"/>
      <c r="H10" s="3"/>
      <c r="I10" s="3" t="s">
        <v>639</v>
      </c>
      <c r="J10" s="3" t="str">
        <f t="shared" si="1"/>
        <v/>
      </c>
      <c r="K10" s="68" t="str">
        <f t="shared" si="2"/>
        <v/>
      </c>
      <c r="L10" s="3" t="str">
        <f t="shared" si="3"/>
        <v/>
      </c>
      <c r="M10" s="3"/>
      <c r="N10" s="3" t="s">
        <v>640</v>
      </c>
      <c r="O10" s="69" t="str">
        <f t="shared" si="5"/>
        <v/>
      </c>
      <c r="P10" s="3" t="str">
        <f t="shared" si="9"/>
        <v>&lt;/tivoNaoCirculanteMantidoParaVendaAtual&gt;</v>
      </c>
      <c r="Q10" s="3"/>
      <c r="R10" s="3" t="s">
        <v>641</v>
      </c>
      <c r="S10" s="69" t="str">
        <f t="shared" si="7"/>
        <v/>
      </c>
      <c r="T10" s="3" t="str">
        <f t="shared" si="10"/>
        <v>&lt;/tivoNaoCirculanteMantidoParaVendaAnterior&gt;</v>
      </c>
      <c r="U10" s="3"/>
      <c r="V10" s="3"/>
      <c r="W10" s="3"/>
      <c r="X10" s="3"/>
      <c r="Y10" s="3"/>
      <c r="Z10" s="3"/>
    </row>
    <row r="11" customHeight="1" spans="1:26">
      <c r="A11" s="90" t="s">
        <v>62</v>
      </c>
      <c r="B11" s="99" t="s">
        <v>642</v>
      </c>
      <c r="C11" s="17"/>
      <c r="D11" s="18"/>
      <c r="E11" s="18"/>
      <c r="F11" s="3"/>
      <c r="G11" s="3"/>
      <c r="H11" s="3"/>
      <c r="I11" s="3" t="s">
        <v>643</v>
      </c>
      <c r="J11" s="3"/>
      <c r="K11" s="68"/>
      <c r="L11" s="3"/>
      <c r="M11" s="3"/>
      <c r="N11" s="3" t="s">
        <v>644</v>
      </c>
      <c r="O11" s="69"/>
      <c r="P11" s="3" t="str">
        <f t="shared" ref="P11:P14" si="11">CONCATENATE("&lt;/",RIGHT(N11,LEN(N11)-9))</f>
        <v>&lt;/tivoNaoCirculanteMantidoParaVendaAtual&gt;</v>
      </c>
      <c r="Q11" s="3"/>
      <c r="R11" s="3" t="s">
        <v>645</v>
      </c>
      <c r="S11" s="69"/>
      <c r="T11" s="3" t="str">
        <f t="shared" ref="T11:T14" si="12">CONCATENATE("&lt;/",RIGHT(R11,LEN(R11)-9))</f>
        <v>&lt;/tivoNaoCirculanteMantidoParaVendaAnterior&gt;</v>
      </c>
      <c r="U11" s="3"/>
      <c r="V11" s="3"/>
      <c r="W11" s="3"/>
      <c r="X11" s="3"/>
      <c r="Y11" s="3"/>
      <c r="Z11" s="3"/>
    </row>
    <row r="12" customHeight="1" spans="1:26">
      <c r="A12" s="100" t="s">
        <v>68</v>
      </c>
      <c r="B12" s="101" t="s">
        <v>646</v>
      </c>
      <c r="C12" s="17"/>
      <c r="D12" s="18"/>
      <c r="E12" s="18"/>
      <c r="F12" s="3"/>
      <c r="G12" s="3"/>
      <c r="H12" s="3"/>
      <c r="I12" s="109" t="s">
        <v>647</v>
      </c>
      <c r="J12" s="3"/>
      <c r="K12" s="68"/>
      <c r="L12" s="3"/>
      <c r="M12" s="3"/>
      <c r="N12" s="109" t="s">
        <v>648</v>
      </c>
      <c r="O12" s="69"/>
      <c r="P12" s="109" t="str">
        <f t="shared" si="11"/>
        <v>&lt;/tivoBiologicoAtual&gt;</v>
      </c>
      <c r="Q12" s="3"/>
      <c r="R12" s="109" t="s">
        <v>649</v>
      </c>
      <c r="S12" s="69"/>
      <c r="T12" s="3" t="str">
        <f t="shared" si="12"/>
        <v>&lt;/tivoBiologicoAnterior&gt;</v>
      </c>
      <c r="U12" s="3"/>
      <c r="V12" s="3"/>
      <c r="W12" s="3"/>
      <c r="X12" s="3"/>
      <c r="Y12" s="3"/>
      <c r="Z12" s="3"/>
    </row>
    <row r="13" customHeight="1" spans="1:26">
      <c r="A13" s="90" t="s">
        <v>74</v>
      </c>
      <c r="B13" s="99" t="s">
        <v>650</v>
      </c>
      <c r="C13" s="17"/>
      <c r="D13" s="18"/>
      <c r="E13" s="18"/>
      <c r="F13" s="3"/>
      <c r="G13" s="3"/>
      <c r="H13" s="3"/>
      <c r="I13" s="3" t="s">
        <v>651</v>
      </c>
      <c r="J13" s="3" t="str">
        <f>IF(C13="","",I13)</f>
        <v/>
      </c>
      <c r="K13" s="68" t="str">
        <f>IF(C13="","",C13)</f>
        <v/>
      </c>
      <c r="L13" s="3" t="str">
        <f>IF(C13="","",CONCATENATE("&lt;/",RIGHT(J13,LEN(J13)-9)))</f>
        <v/>
      </c>
      <c r="M13" s="3"/>
      <c r="N13" s="3" t="s">
        <v>652</v>
      </c>
      <c r="O13" s="69" t="str">
        <f>SUBSTITUTE(D13,",",".")</f>
        <v/>
      </c>
      <c r="P13" s="3" t="str">
        <f t="shared" si="11"/>
        <v>&lt;/PDPagasAntecipadamenteAtual&gt;</v>
      </c>
      <c r="Q13" s="3"/>
      <c r="R13" s="3" t="s">
        <v>653</v>
      </c>
      <c r="S13" s="69" t="str">
        <f>SUBSTITUTE(E13,",",".")</f>
        <v/>
      </c>
      <c r="T13" s="3" t="str">
        <f t="shared" si="12"/>
        <v>&lt;/valorACAjustePerdasCreditosCurtoPrazoAnterior&gt;</v>
      </c>
      <c r="U13" s="3"/>
      <c r="V13" s="3"/>
      <c r="W13" s="3"/>
      <c r="X13" s="3"/>
      <c r="Y13" s="3"/>
      <c r="Z13" s="3"/>
    </row>
    <row r="14" customHeight="1" spans="1:26">
      <c r="A14" s="90" t="s">
        <v>77</v>
      </c>
      <c r="B14" s="102" t="s">
        <v>654</v>
      </c>
      <c r="C14" s="17"/>
      <c r="D14" s="18"/>
      <c r="E14" s="18"/>
      <c r="F14" s="3"/>
      <c r="G14" s="3"/>
      <c r="H14" s="3"/>
      <c r="I14" s="109" t="s">
        <v>655</v>
      </c>
      <c r="J14" s="3"/>
      <c r="K14" s="68"/>
      <c r="L14" s="3"/>
      <c r="M14" s="3"/>
      <c r="N14" s="3" t="s">
        <v>656</v>
      </c>
      <c r="O14" s="3"/>
      <c r="P14" s="3" t="str">
        <f t="shared" si="11"/>
        <v>&lt;/alAtivoCirculanteAtual&gt;</v>
      </c>
      <c r="Q14" s="3"/>
      <c r="R14" s="3" t="s">
        <v>657</v>
      </c>
      <c r="S14" s="3"/>
      <c r="T14" s="3" t="str">
        <f t="shared" si="12"/>
        <v>&lt;/alAtivoCirculanteAnterior&gt;</v>
      </c>
      <c r="U14" s="3"/>
      <c r="V14" s="3"/>
      <c r="W14" s="3"/>
      <c r="X14" s="3"/>
      <c r="Y14" s="3"/>
      <c r="Z14" s="3"/>
    </row>
    <row r="15" customHeight="1" spans="1:26">
      <c r="A15" s="90" t="s">
        <v>83</v>
      </c>
      <c r="B15" s="87" t="s">
        <v>658</v>
      </c>
      <c r="C15" s="103"/>
      <c r="D15" s="104"/>
      <c r="E15" s="105"/>
      <c r="F15" s="3"/>
      <c r="G15" s="3"/>
      <c r="H15" s="3"/>
      <c r="I15" s="3" t="s">
        <v>659</v>
      </c>
      <c r="J15" s="3" t="str">
        <f t="shared" ref="J15:J16" si="13">IF(C15="","",I15)</f>
        <v/>
      </c>
      <c r="K15" s="68" t="str">
        <f t="shared" ref="K15:K16" si="14">IF(C15="","",C15)</f>
        <v/>
      </c>
      <c r="L15" s="3" t="str">
        <f t="shared" ref="L15:L16" si="15">IF(C15="","",CONCATENATE("&lt;/",RIGHT(J15,LEN(J15)-9)))</f>
        <v/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Height="1" spans="1:26">
      <c r="A16" s="90" t="s">
        <v>89</v>
      </c>
      <c r="B16" s="106" t="s">
        <v>660</v>
      </c>
      <c r="C16" s="47"/>
      <c r="D16" s="107"/>
      <c r="E16" s="108"/>
      <c r="F16" s="3"/>
      <c r="G16" s="3"/>
      <c r="H16" s="3"/>
      <c r="I16" s="3" t="s">
        <v>661</v>
      </c>
      <c r="J16" s="3" t="str">
        <f t="shared" si="13"/>
        <v/>
      </c>
      <c r="K16" s="68" t="str">
        <f t="shared" si="14"/>
        <v/>
      </c>
      <c r="L16" s="3" t="str">
        <f t="shared" si="15"/>
        <v/>
      </c>
      <c r="M16" s="3"/>
      <c r="N16" s="3" t="s">
        <v>662</v>
      </c>
      <c r="O16" s="3"/>
      <c r="P16" s="3"/>
      <c r="Q16" s="3"/>
      <c r="R16" s="3" t="s">
        <v>663</v>
      </c>
      <c r="S16" s="3"/>
      <c r="T16" s="3"/>
      <c r="U16" s="3"/>
      <c r="V16" s="3"/>
      <c r="W16" s="3"/>
      <c r="X16" s="3"/>
      <c r="Y16" s="3"/>
      <c r="Z16" s="3"/>
    </row>
    <row r="17" customHeight="1" spans="1:26">
      <c r="A17" s="100" t="s">
        <v>95</v>
      </c>
      <c r="B17" s="109" t="s">
        <v>317</v>
      </c>
      <c r="C17" s="47"/>
      <c r="D17" s="18"/>
      <c r="E17" s="18"/>
      <c r="F17" s="3"/>
      <c r="G17" s="3"/>
      <c r="H17" s="3"/>
      <c r="I17" s="3" t="s">
        <v>664</v>
      </c>
      <c r="J17" s="3"/>
      <c r="K17" s="68"/>
      <c r="L17" s="3"/>
      <c r="M17" s="3"/>
      <c r="N17" s="3" t="s">
        <v>665</v>
      </c>
      <c r="O17" s="69"/>
      <c r="P17" s="3" t="str">
        <f t="shared" ref="P17:P21" si="16">CONCATENATE("&lt;/",RIGHT(N17,LEN(N17)-9))</f>
        <v>&lt;/InvestimentosAtual&gt;</v>
      </c>
      <c r="Q17" s="3"/>
      <c r="R17" s="3" t="s">
        <v>666</v>
      </c>
      <c r="S17" s="69"/>
      <c r="T17" s="3" t="str">
        <f t="shared" ref="T17:T21" si="17">CONCATENATE("&lt;/",RIGHT(R17,LEN(R17)-9))</f>
        <v>&lt;/InvestimentosAnterior&gt;</v>
      </c>
      <c r="U17" s="3"/>
      <c r="V17" s="3"/>
      <c r="W17" s="3"/>
      <c r="X17" s="3"/>
      <c r="Y17" s="3"/>
      <c r="Z17" s="3"/>
    </row>
    <row r="18" customHeight="1" spans="1:26">
      <c r="A18" s="100" t="s">
        <v>101</v>
      </c>
      <c r="B18" s="101" t="s">
        <v>667</v>
      </c>
      <c r="C18" s="47"/>
      <c r="D18" s="18"/>
      <c r="E18" s="18"/>
      <c r="F18" s="3"/>
      <c r="G18" s="3"/>
      <c r="H18" s="3"/>
      <c r="I18" s="3" t="s">
        <v>668</v>
      </c>
      <c r="J18" s="3"/>
      <c r="K18" s="68"/>
      <c r="L18" s="3"/>
      <c r="M18" s="3"/>
      <c r="N18" s="3" t="s">
        <v>669</v>
      </c>
      <c r="O18" s="69"/>
      <c r="P18" s="3" t="str">
        <f t="shared" si="16"/>
        <v>&lt;/ImobilizadoAtual&gt;</v>
      </c>
      <c r="Q18" s="3"/>
      <c r="R18" s="3" t="s">
        <v>670</v>
      </c>
      <c r="S18" s="69"/>
      <c r="T18" s="3" t="str">
        <f t="shared" si="17"/>
        <v>&lt;/ImobilizadoAnterior&gt;</v>
      </c>
      <c r="U18" s="3"/>
      <c r="V18" s="3"/>
      <c r="W18" s="3"/>
      <c r="X18" s="3"/>
      <c r="Y18" s="3"/>
      <c r="Z18" s="3"/>
    </row>
    <row r="19" customHeight="1" spans="1:26">
      <c r="A19" s="100" t="s">
        <v>442</v>
      </c>
      <c r="B19" s="101" t="s">
        <v>671</v>
      </c>
      <c r="C19" s="47"/>
      <c r="D19" s="18"/>
      <c r="E19" s="18"/>
      <c r="F19" s="3"/>
      <c r="G19" s="3"/>
      <c r="H19" s="3"/>
      <c r="I19" s="3" t="s">
        <v>672</v>
      </c>
      <c r="J19" s="3"/>
      <c r="K19" s="68"/>
      <c r="L19" s="3"/>
      <c r="M19" s="3"/>
      <c r="N19" s="3" t="s">
        <v>673</v>
      </c>
      <c r="O19" s="69"/>
      <c r="P19" s="3" t="str">
        <f t="shared" si="16"/>
        <v>&lt;/IntangivelAtual&gt;</v>
      </c>
      <c r="Q19" s="3"/>
      <c r="R19" s="3" t="s">
        <v>674</v>
      </c>
      <c r="S19" s="69"/>
      <c r="T19" s="3" t="str">
        <f t="shared" si="17"/>
        <v>&lt;/IntangivelAnterior&gt;</v>
      </c>
      <c r="U19" s="3"/>
      <c r="V19" s="3"/>
      <c r="W19" s="3"/>
      <c r="X19" s="3"/>
      <c r="Y19" s="3"/>
      <c r="Z19" s="3"/>
    </row>
    <row r="20" customHeight="1" spans="1:26">
      <c r="A20" s="100" t="s">
        <v>107</v>
      </c>
      <c r="B20" s="110" t="s">
        <v>675</v>
      </c>
      <c r="C20" s="47"/>
      <c r="D20" s="18"/>
      <c r="E20" s="18"/>
      <c r="F20" s="3"/>
      <c r="G20" s="3"/>
      <c r="H20" s="3"/>
      <c r="I20" s="3" t="s">
        <v>676</v>
      </c>
      <c r="J20" s="3"/>
      <c r="K20" s="68"/>
      <c r="L20" s="3"/>
      <c r="M20" s="3"/>
      <c r="N20" s="3" t="s">
        <v>677</v>
      </c>
      <c r="O20" s="69"/>
      <c r="P20" s="3" t="str">
        <f t="shared" si="16"/>
        <v>&lt;/alAtivoNaoCirculanteAtual&gt;</v>
      </c>
      <c r="Q20" s="3"/>
      <c r="R20" s="3" t="s">
        <v>674</v>
      </c>
      <c r="S20" s="69"/>
      <c r="T20" s="3" t="str">
        <f t="shared" si="17"/>
        <v>&lt;/IntangivelAnterior&gt;</v>
      </c>
      <c r="U20" s="3"/>
      <c r="V20" s="3"/>
      <c r="W20" s="3"/>
      <c r="X20" s="3"/>
      <c r="Y20" s="3"/>
      <c r="Z20" s="3"/>
    </row>
    <row r="21" customHeight="1" spans="1:26">
      <c r="A21" s="71" t="s">
        <v>110</v>
      </c>
      <c r="B21" s="111" t="s">
        <v>678</v>
      </c>
      <c r="C21" s="47"/>
      <c r="D21" s="112"/>
      <c r="E21" s="113"/>
      <c r="F21" s="3"/>
      <c r="G21" s="114"/>
      <c r="H21" s="3"/>
      <c r="I21" s="155" t="s">
        <v>679</v>
      </c>
      <c r="J21" s="3" t="str">
        <f t="shared" ref="J21:J23" si="18">IF(C21="","",I21)</f>
        <v/>
      </c>
      <c r="K21" s="68" t="str">
        <f t="shared" ref="K21:K23" si="19">IF(C21="","",C21)</f>
        <v/>
      </c>
      <c r="L21" s="3" t="str">
        <f t="shared" ref="L21:L23" si="20">IF(C21="","",CONCATENATE("&lt;/",RIGHT(J21,LEN(J21)-9)))</f>
        <v/>
      </c>
      <c r="M21" s="3"/>
      <c r="N21" s="155" t="s">
        <v>662</v>
      </c>
      <c r="O21" s="3"/>
      <c r="P21" s="3" t="str">
        <f t="shared" si="16"/>
        <v>&lt;/RealizavelLongoPrazoAtual&gt;</v>
      </c>
      <c r="Q21" s="3"/>
      <c r="R21" s="155" t="s">
        <v>663</v>
      </c>
      <c r="S21" s="3"/>
      <c r="T21" s="3" t="str">
        <f t="shared" si="17"/>
        <v>&lt;/RealizavelLongoPrazoAnterior&gt;</v>
      </c>
      <c r="U21" s="3"/>
      <c r="V21" s="3"/>
      <c r="W21" s="3"/>
      <c r="X21" s="3"/>
      <c r="Y21" s="3"/>
      <c r="Z21" s="3"/>
    </row>
    <row r="22" customHeight="1" spans="1:26">
      <c r="A22" s="71" t="s">
        <v>113</v>
      </c>
      <c r="B22" s="115" t="s">
        <v>680</v>
      </c>
      <c r="C22" s="47"/>
      <c r="D22" s="112"/>
      <c r="E22" s="112"/>
      <c r="F22" s="3"/>
      <c r="G22" s="114"/>
      <c r="H22" s="3"/>
      <c r="I22" s="155" t="s">
        <v>681</v>
      </c>
      <c r="J22" s="3" t="str">
        <f t="shared" si="18"/>
        <v/>
      </c>
      <c r="K22" s="68" t="str">
        <f t="shared" si="19"/>
        <v/>
      </c>
      <c r="L22" s="3" t="str">
        <f t="shared" si="20"/>
        <v/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Height="1" spans="1:26">
      <c r="A23" s="71" t="s">
        <v>116</v>
      </c>
      <c r="B23" s="99" t="s">
        <v>682</v>
      </c>
      <c r="C23" s="47"/>
      <c r="D23" s="107"/>
      <c r="E23" s="107"/>
      <c r="F23" s="3"/>
      <c r="G23" s="3"/>
      <c r="H23" s="3"/>
      <c r="I23" s="3" t="s">
        <v>683</v>
      </c>
      <c r="J23" s="3" t="str">
        <f t="shared" si="18"/>
        <v/>
      </c>
      <c r="K23" s="68" t="str">
        <f t="shared" si="19"/>
        <v/>
      </c>
      <c r="L23" s="3" t="str">
        <f t="shared" si="20"/>
        <v/>
      </c>
      <c r="M23" s="3"/>
      <c r="N23" s="3" t="s">
        <v>684</v>
      </c>
      <c r="O23" s="69"/>
      <c r="P23" s="3" t="str">
        <f t="shared" ref="P23:P32" si="21">CONCATENATE("&lt;/",RIGHT(N23,LEN(N23)-9))</f>
        <v>&lt;/brigacoesTrabalhistaPrevidenciariasAssistenciaisPagarCurtoPrazoAtual&gt;</v>
      </c>
      <c r="Q23" s="3"/>
      <c r="R23" s="3" t="s">
        <v>685</v>
      </c>
      <c r="S23" s="69"/>
      <c r="T23" s="3" t="str">
        <f t="shared" ref="T23:T32" si="22">CONCATENATE("&lt;/",RIGHT(R23,LEN(R23)-9))</f>
        <v>&lt;/brigacoesTrabalhistaPrevidenciariasAssistenciaisPagarCurtoPrazoAnterior&gt;</v>
      </c>
      <c r="U23" s="3"/>
      <c r="V23" s="3"/>
      <c r="W23" s="3"/>
      <c r="X23" s="3"/>
      <c r="Y23" s="3"/>
      <c r="Z23" s="3"/>
    </row>
    <row r="24" customHeight="1" spans="1:26">
      <c r="A24" s="71" t="s">
        <v>122</v>
      </c>
      <c r="B24" s="116" t="s">
        <v>686</v>
      </c>
      <c r="C24" s="47"/>
      <c r="D24" s="117"/>
      <c r="E24" s="118"/>
      <c r="F24" s="3"/>
      <c r="G24" s="3"/>
      <c r="H24" s="3"/>
      <c r="I24" s="3" t="s">
        <v>687</v>
      </c>
      <c r="J24" s="3"/>
      <c r="K24" s="68"/>
      <c r="L24" s="3"/>
      <c r="M24" s="3"/>
      <c r="N24" s="3" t="s">
        <v>688</v>
      </c>
      <c r="O24" s="69"/>
      <c r="P24" s="3" t="str">
        <f t="shared" si="21"/>
        <v>&lt;/eneficiosPrevidenciariosPagarAtual&gt;</v>
      </c>
      <c r="Q24" s="3"/>
      <c r="R24" s="3" t="s">
        <v>689</v>
      </c>
      <c r="S24" s="69"/>
      <c r="T24" s="3" t="str">
        <f t="shared" si="22"/>
        <v>&lt;/eneficiosPrevidenciariosPagarAnterior&gt;</v>
      </c>
      <c r="U24" s="3"/>
      <c r="V24" s="3"/>
      <c r="W24" s="3"/>
      <c r="X24" s="3"/>
      <c r="Y24" s="3"/>
      <c r="Z24" s="3"/>
    </row>
    <row r="25" customHeight="1" spans="1:26">
      <c r="A25" s="71" t="s">
        <v>128</v>
      </c>
      <c r="B25" s="99" t="s">
        <v>690</v>
      </c>
      <c r="C25" s="47"/>
      <c r="D25" s="117"/>
      <c r="E25" s="118"/>
      <c r="F25" s="3"/>
      <c r="G25" s="3"/>
      <c r="H25" s="3"/>
      <c r="I25" s="3" t="s">
        <v>691</v>
      </c>
      <c r="J25" s="3"/>
      <c r="K25" s="68"/>
      <c r="L25" s="3"/>
      <c r="M25" s="3"/>
      <c r="N25" s="3" t="s">
        <v>692</v>
      </c>
      <c r="O25" s="69"/>
      <c r="P25" s="3" t="str">
        <f t="shared" si="21"/>
        <v>&lt;/eneficiosAssistenciaisPagarAtual&gt;</v>
      </c>
      <c r="Q25" s="3"/>
      <c r="R25" s="3" t="s">
        <v>693</v>
      </c>
      <c r="S25" s="69"/>
      <c r="T25" s="3" t="str">
        <f t="shared" si="22"/>
        <v>&lt;/eneficiosAssistenciaisPagarAnterior&gt;</v>
      </c>
      <c r="U25" s="3"/>
      <c r="V25" s="3"/>
      <c r="W25" s="3"/>
      <c r="X25" s="3"/>
      <c r="Y25" s="3"/>
      <c r="Z25" s="3"/>
    </row>
    <row r="26" customHeight="1" spans="1:26">
      <c r="A26" s="71" t="s">
        <v>131</v>
      </c>
      <c r="B26" s="99" t="s">
        <v>694</v>
      </c>
      <c r="C26" s="47"/>
      <c r="D26" s="117"/>
      <c r="E26" s="118"/>
      <c r="F26" s="3"/>
      <c r="G26" s="3"/>
      <c r="H26" s="3"/>
      <c r="I26" s="3" t="s">
        <v>695</v>
      </c>
      <c r="J26" s="3"/>
      <c r="K26" s="68"/>
      <c r="L26" s="3"/>
      <c r="M26" s="3"/>
      <c r="N26" s="3" t="s">
        <v>696</v>
      </c>
      <c r="O26" s="69"/>
      <c r="P26" s="3" t="str">
        <f t="shared" si="21"/>
        <v>&lt;/mprestimosFinanciamentosCurtoPrazoAtual&gt;</v>
      </c>
      <c r="Q26" s="3"/>
      <c r="R26" s="3" t="s">
        <v>697</v>
      </c>
      <c r="S26" s="69"/>
      <c r="T26" s="3" t="str">
        <f t="shared" si="22"/>
        <v>&lt;/mprestimosFinanciamentosCurtoPrazoAnterior&gt;</v>
      </c>
      <c r="U26" s="3"/>
      <c r="V26" s="3"/>
      <c r="W26" s="3"/>
      <c r="X26" s="3"/>
      <c r="Y26" s="3"/>
      <c r="Z26" s="3"/>
    </row>
    <row r="27" customHeight="1" spans="1:26">
      <c r="A27" s="71" t="s">
        <v>136</v>
      </c>
      <c r="B27" s="99" t="s">
        <v>698</v>
      </c>
      <c r="C27" s="47"/>
      <c r="D27" s="117"/>
      <c r="E27" s="118"/>
      <c r="F27" s="3"/>
      <c r="G27" s="3"/>
      <c r="H27" s="3"/>
      <c r="I27" s="3" t="s">
        <v>699</v>
      </c>
      <c r="J27" s="3"/>
      <c r="K27" s="68"/>
      <c r="L27" s="3"/>
      <c r="M27" s="3"/>
      <c r="N27" s="3" t="s">
        <v>700</v>
      </c>
      <c r="O27" s="69"/>
      <c r="P27" s="3" t="str">
        <f t="shared" si="21"/>
        <v>&lt;/ornecedoresContasPagarCurtoPrazoAtual&gt;</v>
      </c>
      <c r="Q27" s="3"/>
      <c r="R27" s="3" t="s">
        <v>701</v>
      </c>
      <c r="S27" s="69"/>
      <c r="T27" s="3" t="str">
        <f t="shared" si="22"/>
        <v>&lt;/ornecedoresContasPagarCurtoPrazoAnterior&gt;</v>
      </c>
      <c r="U27" s="3"/>
      <c r="V27" s="3"/>
      <c r="W27" s="3"/>
      <c r="X27" s="3"/>
      <c r="Y27" s="3"/>
      <c r="Z27" s="3"/>
    </row>
    <row r="28" customHeight="1" spans="1:26">
      <c r="A28" s="71" t="s">
        <v>141</v>
      </c>
      <c r="B28" s="116" t="s">
        <v>702</v>
      </c>
      <c r="C28" s="47"/>
      <c r="D28" s="117"/>
      <c r="E28" s="118"/>
      <c r="F28" s="3"/>
      <c r="G28" s="3"/>
      <c r="H28" s="3"/>
      <c r="I28" s="3" t="s">
        <v>703</v>
      </c>
      <c r="J28" s="3"/>
      <c r="K28" s="68"/>
      <c r="L28" s="3"/>
      <c r="M28" s="3"/>
      <c r="N28" s="3" t="s">
        <v>704</v>
      </c>
      <c r="O28" s="69"/>
      <c r="P28" s="3" t="str">
        <f t="shared" si="21"/>
        <v>&lt;/brigacoesFiscaisCurtoPrazoAtual&gt;</v>
      </c>
      <c r="Q28" s="3"/>
      <c r="R28" s="3" t="s">
        <v>705</v>
      </c>
      <c r="S28" s="69"/>
      <c r="T28" s="3" t="str">
        <f t="shared" si="22"/>
        <v>&lt;/brigacoesFiscaisCurtoPrazoAnterior&gt;</v>
      </c>
      <c r="U28" s="3"/>
      <c r="V28" s="3"/>
      <c r="W28" s="3"/>
      <c r="X28" s="3"/>
      <c r="Y28" s="3"/>
      <c r="Z28" s="3"/>
    </row>
    <row r="29" customHeight="1" spans="1:26">
      <c r="A29" s="71" t="s">
        <v>144</v>
      </c>
      <c r="B29" s="101" t="s">
        <v>706</v>
      </c>
      <c r="C29" s="47"/>
      <c r="D29" s="117"/>
      <c r="E29" s="118"/>
      <c r="F29" s="3"/>
      <c r="G29" s="3"/>
      <c r="H29" s="3"/>
      <c r="I29" s="3" t="s">
        <v>707</v>
      </c>
      <c r="J29" s="3"/>
      <c r="K29" s="68"/>
      <c r="L29" s="3"/>
      <c r="M29" s="3"/>
      <c r="N29" s="3" t="s">
        <v>708</v>
      </c>
      <c r="O29" s="69"/>
      <c r="P29" s="3" t="str">
        <f t="shared" si="21"/>
        <v>&lt;/ransferenciasFiscaisCurtoPrazoAtual&gt;</v>
      </c>
      <c r="Q29" s="3"/>
      <c r="R29" s="3" t="s">
        <v>709</v>
      </c>
      <c r="S29" s="69"/>
      <c r="T29" s="3" t="str">
        <f t="shared" si="22"/>
        <v>&lt;/ransferenciasFiscaisCurtoPrazoAnterior&gt;</v>
      </c>
      <c r="U29" s="3"/>
      <c r="V29" s="3"/>
      <c r="W29" s="3"/>
      <c r="X29" s="3"/>
      <c r="Y29" s="3"/>
      <c r="Z29" s="3"/>
    </row>
    <row r="30" customHeight="1" spans="1:26">
      <c r="A30" s="71" t="s">
        <v>147</v>
      </c>
      <c r="B30" s="99" t="s">
        <v>710</v>
      </c>
      <c r="C30" s="47"/>
      <c r="D30" s="117"/>
      <c r="E30" s="118"/>
      <c r="F30" s="3"/>
      <c r="G30" s="3"/>
      <c r="H30" s="3"/>
      <c r="I30" s="3" t="s">
        <v>711</v>
      </c>
      <c r="J30" s="3"/>
      <c r="K30" s="68"/>
      <c r="L30" s="3"/>
      <c r="M30" s="3"/>
      <c r="N30" s="3" t="s">
        <v>712</v>
      </c>
      <c r="O30" s="69"/>
      <c r="P30" s="3" t="str">
        <f t="shared" si="21"/>
        <v>&lt;/rovisoesCurtoPrazoAtual&gt;</v>
      </c>
      <c r="Q30" s="3"/>
      <c r="R30" s="3" t="s">
        <v>713</v>
      </c>
      <c r="S30" s="69"/>
      <c r="T30" s="3" t="str">
        <f t="shared" si="22"/>
        <v>&lt;/rovisoesCurtoPrazoAnterior&gt;</v>
      </c>
      <c r="U30" s="3"/>
      <c r="V30" s="3"/>
      <c r="W30" s="3"/>
      <c r="X30" s="3"/>
      <c r="Y30" s="3"/>
      <c r="Z30" s="3"/>
    </row>
    <row r="31" customHeight="1" spans="1:26">
      <c r="A31" s="71" t="s">
        <v>150</v>
      </c>
      <c r="B31" s="99" t="s">
        <v>714</v>
      </c>
      <c r="C31" s="47"/>
      <c r="D31" s="117"/>
      <c r="E31" s="118"/>
      <c r="F31" s="3"/>
      <c r="G31" s="3"/>
      <c r="H31" s="3"/>
      <c r="I31" s="3" t="s">
        <v>715</v>
      </c>
      <c r="J31" s="3"/>
      <c r="K31" s="68"/>
      <c r="L31" s="3"/>
      <c r="M31" s="3"/>
      <c r="N31" s="3" t="s">
        <v>716</v>
      </c>
      <c r="O31" s="69"/>
      <c r="P31" s="3" t="str">
        <f t="shared" si="21"/>
        <v>&lt;/emaisObrigacoesCurtoPrazoAtual&gt;</v>
      </c>
      <c r="Q31" s="3"/>
      <c r="R31" s="3" t="s">
        <v>717</v>
      </c>
      <c r="S31" s="69"/>
      <c r="T31" s="3" t="str">
        <f t="shared" si="22"/>
        <v>&lt;/emaisObrigacoesCurtoPrazoAnterior&gt;</v>
      </c>
      <c r="U31" s="3"/>
      <c r="V31" s="3"/>
      <c r="W31" s="3"/>
      <c r="X31" s="3"/>
      <c r="Y31" s="3"/>
      <c r="Z31" s="3"/>
    </row>
    <row r="32" customHeight="1" spans="1:26">
      <c r="A32" s="71" t="s">
        <v>153</v>
      </c>
      <c r="B32" s="119" t="s">
        <v>718</v>
      </c>
      <c r="C32" s="47"/>
      <c r="D32" s="117"/>
      <c r="E32" s="118"/>
      <c r="F32" s="3"/>
      <c r="G32" s="3"/>
      <c r="H32" s="3"/>
      <c r="I32" s="3" t="s">
        <v>719</v>
      </c>
      <c r="J32" s="3"/>
      <c r="K32" s="68"/>
      <c r="L32" s="3"/>
      <c r="M32" s="3"/>
      <c r="N32" s="3" t="s">
        <v>720</v>
      </c>
      <c r="O32" s="69"/>
      <c r="P32" s="3" t="str">
        <f t="shared" si="21"/>
        <v>&lt;/alPassivoCirculanteAtual&gt;</v>
      </c>
      <c r="Q32" s="3"/>
      <c r="R32" s="3" t="s">
        <v>721</v>
      </c>
      <c r="S32" s="69"/>
      <c r="T32" s="3" t="str">
        <f t="shared" si="22"/>
        <v>&lt;/alPassivoCirculanteAnterior&gt;</v>
      </c>
      <c r="U32" s="3"/>
      <c r="V32" s="3"/>
      <c r="W32" s="3"/>
      <c r="X32" s="3"/>
      <c r="Y32" s="3"/>
      <c r="Z32" s="3"/>
    </row>
    <row r="33" customHeight="1" spans="1:26">
      <c r="A33" s="71" t="s">
        <v>158</v>
      </c>
      <c r="B33" s="120" t="s">
        <v>722</v>
      </c>
      <c r="C33" s="59"/>
      <c r="D33" s="121">
        <f t="shared" ref="D33:E33" si="23">D34+SUM(D35:D39)+D40+D41</f>
        <v>0</v>
      </c>
      <c r="E33" s="121">
        <f t="shared" si="23"/>
        <v>0</v>
      </c>
      <c r="F33" s="3"/>
      <c r="G33" s="3"/>
      <c r="H33" s="3"/>
      <c r="I33" s="155" t="s">
        <v>723</v>
      </c>
      <c r="J33" s="3" t="str">
        <f t="shared" ref="J33:J37" si="24">IF(C33="","",I33)</f>
        <v/>
      </c>
      <c r="K33" s="68" t="str">
        <f t="shared" ref="K33:K37" si="25">IF(C33="","",C33)</f>
        <v/>
      </c>
      <c r="L33" s="3" t="str">
        <f t="shared" ref="L33:L37" si="26">IF(C33="","",CONCATENATE("&lt;/",RIGHT(J33,LEN(J33)-9)))</f>
        <v/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Height="1" spans="1:26">
      <c r="A34" s="122" t="s">
        <v>160</v>
      </c>
      <c r="B34" s="99" t="s">
        <v>724</v>
      </c>
      <c r="C34" s="17"/>
      <c r="D34" s="18"/>
      <c r="E34" s="18"/>
      <c r="F34" s="3"/>
      <c r="G34" s="3"/>
      <c r="H34" s="3"/>
      <c r="I34" s="3" t="s">
        <v>725</v>
      </c>
      <c r="J34" s="3" t="str">
        <f t="shared" si="24"/>
        <v/>
      </c>
      <c r="K34" s="68" t="str">
        <f t="shared" si="25"/>
        <v/>
      </c>
      <c r="L34" s="3" t="str">
        <f t="shared" si="26"/>
        <v/>
      </c>
      <c r="M34" s="3"/>
      <c r="N34" s="3"/>
      <c r="O34" s="69"/>
      <c r="P34" s="3"/>
      <c r="Q34" s="3"/>
      <c r="R34" s="3"/>
      <c r="S34" s="69"/>
      <c r="T34" s="3"/>
      <c r="U34" s="3"/>
      <c r="V34" s="3"/>
      <c r="W34" s="3"/>
      <c r="X34" s="3"/>
      <c r="Y34" s="3"/>
      <c r="Z34" s="3"/>
    </row>
    <row r="35" customHeight="1" spans="1:26">
      <c r="A35" s="122" t="s">
        <v>176</v>
      </c>
      <c r="B35" s="99" t="s">
        <v>726</v>
      </c>
      <c r="C35" s="17"/>
      <c r="D35" s="18"/>
      <c r="E35" s="18"/>
      <c r="F35" s="3"/>
      <c r="G35" s="3"/>
      <c r="H35" s="3"/>
      <c r="I35" s="3" t="s">
        <v>727</v>
      </c>
      <c r="J35" s="3" t="str">
        <f t="shared" si="24"/>
        <v/>
      </c>
      <c r="K35" s="68" t="str">
        <f t="shared" si="25"/>
        <v/>
      </c>
      <c r="L35" s="3" t="str">
        <f t="shared" si="26"/>
        <v/>
      </c>
      <c r="M35" s="3"/>
      <c r="N35" s="3" t="s">
        <v>728</v>
      </c>
      <c r="O35" s="69" t="str">
        <f t="shared" ref="O35:O37" si="27">SUBSTITUTE(D35,",",".")</f>
        <v/>
      </c>
      <c r="P35" s="3" t="str">
        <f t="shared" ref="P35:P42" si="28">CONCATENATE("&lt;/",RIGHT(N35,LEN(N35)-9))</f>
        <v>&lt;/valorPNCEmprestimosFinanciamentosLongoPrazoAtual&gt;</v>
      </c>
      <c r="Q35" s="3"/>
      <c r="R35" s="3" t="s">
        <v>729</v>
      </c>
      <c r="S35" s="69" t="str">
        <f t="shared" ref="S35:S37" si="29">SUBSTITUTE(E35,",",".")</f>
        <v/>
      </c>
      <c r="T35" s="3" t="str">
        <f t="shared" ref="T35:T42" si="30">CONCATENATE("&lt;/",RIGHT(R35,LEN(R35)-9))</f>
        <v>&lt;/valorPNCEmprestimosFinanciamentosLongoPrazoAnterior&gt;</v>
      </c>
      <c r="U35" s="3"/>
      <c r="V35" s="3"/>
      <c r="W35" s="3"/>
      <c r="X35" s="3"/>
      <c r="Y35" s="3"/>
      <c r="Z35" s="3"/>
    </row>
    <row r="36" customHeight="1" spans="1:26">
      <c r="A36" s="122" t="s">
        <v>184</v>
      </c>
      <c r="B36" s="99" t="s">
        <v>730</v>
      </c>
      <c r="C36" s="17"/>
      <c r="D36" s="18"/>
      <c r="E36" s="18"/>
      <c r="F36" s="3"/>
      <c r="G36" s="3"/>
      <c r="H36" s="3"/>
      <c r="I36" s="3" t="s">
        <v>731</v>
      </c>
      <c r="J36" s="3" t="str">
        <f t="shared" si="24"/>
        <v/>
      </c>
      <c r="K36" s="68" t="str">
        <f t="shared" si="25"/>
        <v/>
      </c>
      <c r="L36" s="3" t="str">
        <f t="shared" si="26"/>
        <v/>
      </c>
      <c r="M36" s="3"/>
      <c r="N36" s="3" t="s">
        <v>732</v>
      </c>
      <c r="O36" s="69" t="str">
        <f t="shared" si="27"/>
        <v/>
      </c>
      <c r="P36" s="3" t="str">
        <f t="shared" si="28"/>
        <v>&lt;/valorPNCFornecedoresContasPagarLongoPrazoAtual&gt;</v>
      </c>
      <c r="Q36" s="3"/>
      <c r="R36" s="3" t="s">
        <v>733</v>
      </c>
      <c r="S36" s="69" t="str">
        <f t="shared" si="29"/>
        <v/>
      </c>
      <c r="T36" s="3" t="str">
        <f t="shared" si="30"/>
        <v>&lt;/valorPNCFornecedoresContasPagarLongoPrazoAnterior&gt;</v>
      </c>
      <c r="U36" s="3"/>
      <c r="V36" s="3"/>
      <c r="W36" s="3"/>
      <c r="X36" s="3"/>
      <c r="Y36" s="3"/>
      <c r="Z36" s="3"/>
    </row>
    <row r="37" customHeight="1" spans="1:26">
      <c r="A37" s="122" t="s">
        <v>192</v>
      </c>
      <c r="B37" s="99" t="s">
        <v>734</v>
      </c>
      <c r="C37" s="17"/>
      <c r="D37" s="18"/>
      <c r="E37" s="18"/>
      <c r="F37" s="3"/>
      <c r="G37" s="3"/>
      <c r="H37" s="3"/>
      <c r="I37" s="3" t="s">
        <v>735</v>
      </c>
      <c r="J37" s="3" t="str">
        <f t="shared" si="24"/>
        <v/>
      </c>
      <c r="K37" s="68" t="str">
        <f t="shared" si="25"/>
        <v/>
      </c>
      <c r="L37" s="3" t="str">
        <f t="shared" si="26"/>
        <v/>
      </c>
      <c r="M37" s="3"/>
      <c r="N37" s="3" t="s">
        <v>736</v>
      </c>
      <c r="O37" s="69" t="str">
        <f t="shared" si="27"/>
        <v/>
      </c>
      <c r="P37" s="3" t="str">
        <f t="shared" si="28"/>
        <v>&lt;/valorPNCObrigacoesFiscaisLongoPrazoAtual&gt;</v>
      </c>
      <c r="Q37" s="3"/>
      <c r="R37" s="3" t="s">
        <v>737</v>
      </c>
      <c r="S37" s="69" t="str">
        <f t="shared" si="29"/>
        <v/>
      </c>
      <c r="T37" s="3" t="str">
        <f t="shared" si="30"/>
        <v>&lt;/valorPNCObrigacoesFiscaisLongoPrazoAnterior&gt;</v>
      </c>
      <c r="U37" s="3"/>
      <c r="V37" s="3"/>
      <c r="W37" s="3"/>
      <c r="X37" s="3"/>
      <c r="Y37" s="3"/>
      <c r="Z37" s="3"/>
    </row>
    <row r="38" customHeight="1" spans="1:26">
      <c r="A38" s="122" t="s">
        <v>738</v>
      </c>
      <c r="B38" s="123" t="s">
        <v>739</v>
      </c>
      <c r="C38" s="17"/>
      <c r="D38" s="18"/>
      <c r="E38" s="18"/>
      <c r="F38" s="3"/>
      <c r="G38" s="3"/>
      <c r="H38" s="3"/>
      <c r="I38" s="3" t="s">
        <v>740</v>
      </c>
      <c r="J38" s="3"/>
      <c r="K38" s="68"/>
      <c r="L38" s="3"/>
      <c r="M38" s="3"/>
      <c r="N38" s="3" t="s">
        <v>741</v>
      </c>
      <c r="O38" s="69"/>
      <c r="P38" s="3" t="str">
        <f t="shared" si="28"/>
        <v>&lt;/TransferenciasFiscaisLongoPrazoAtual&gt;</v>
      </c>
      <c r="Q38" s="3"/>
      <c r="R38" s="3" t="s">
        <v>742</v>
      </c>
      <c r="S38" s="69"/>
      <c r="T38" s="3" t="str">
        <f t="shared" si="30"/>
        <v>&lt;/TransferenciasFiscaisLongoPrazoAnterior&gt;</v>
      </c>
      <c r="U38" s="3"/>
      <c r="V38" s="3"/>
      <c r="W38" s="3"/>
      <c r="X38" s="3"/>
      <c r="Y38" s="3"/>
      <c r="Z38" s="3"/>
    </row>
    <row r="39" customHeight="1" spans="1:26">
      <c r="A39" s="122" t="s">
        <v>743</v>
      </c>
      <c r="B39" s="99" t="s">
        <v>744</v>
      </c>
      <c r="C39" s="17"/>
      <c r="D39" s="18"/>
      <c r="E39" s="18"/>
      <c r="F39" s="3"/>
      <c r="G39" s="3"/>
      <c r="H39" s="3"/>
      <c r="I39" s="3" t="s">
        <v>745</v>
      </c>
      <c r="J39" s="3" t="str">
        <f t="shared" ref="J39:J41" si="31">IF(C39="","",I39)</f>
        <v/>
      </c>
      <c r="K39" s="68" t="str">
        <f t="shared" ref="K39:K41" si="32">IF(C39="","",C39)</f>
        <v/>
      </c>
      <c r="L39" s="3" t="str">
        <f t="shared" ref="L39:L41" si="33">IF(C39="","",CONCATENATE("&lt;/",RIGHT(J39,LEN(J39)-9)))</f>
        <v/>
      </c>
      <c r="M39" s="3"/>
      <c r="N39" s="3" t="s">
        <v>746</v>
      </c>
      <c r="O39" s="69" t="str">
        <f t="shared" ref="O39:O41" si="34">SUBSTITUTE(D39,",",".")</f>
        <v/>
      </c>
      <c r="P39" s="3" t="str">
        <f t="shared" si="28"/>
        <v>&lt;/valorPNCProvisoesLongoPrazoAtual&gt;</v>
      </c>
      <c r="Q39" s="3"/>
      <c r="R39" s="3" t="s">
        <v>747</v>
      </c>
      <c r="S39" s="69" t="str">
        <f t="shared" ref="S39:S41" si="35">SUBSTITUTE(E39,",",".")</f>
        <v/>
      </c>
      <c r="T39" s="3" t="str">
        <f t="shared" si="30"/>
        <v>&lt;/valorPNCProvisoesLongoPrazoAnterior&gt;</v>
      </c>
      <c r="U39" s="3"/>
      <c r="V39" s="3"/>
      <c r="W39" s="3"/>
      <c r="X39" s="3"/>
      <c r="Y39" s="3"/>
      <c r="Z39" s="3"/>
    </row>
    <row r="40" customHeight="1" spans="1:26">
      <c r="A40" s="122" t="s">
        <v>207</v>
      </c>
      <c r="B40" s="99" t="s">
        <v>748</v>
      </c>
      <c r="C40" s="17"/>
      <c r="D40" s="18"/>
      <c r="E40" s="18"/>
      <c r="F40" s="3"/>
      <c r="G40" s="3"/>
      <c r="H40" s="3"/>
      <c r="I40" s="3" t="s">
        <v>749</v>
      </c>
      <c r="J40" s="3" t="str">
        <f t="shared" si="31"/>
        <v/>
      </c>
      <c r="K40" s="68" t="str">
        <f t="shared" si="32"/>
        <v/>
      </c>
      <c r="L40" s="3" t="str">
        <f t="shared" si="33"/>
        <v/>
      </c>
      <c r="M40" s="3"/>
      <c r="N40" s="3" t="s">
        <v>750</v>
      </c>
      <c r="O40" s="69" t="str">
        <f t="shared" si="34"/>
        <v/>
      </c>
      <c r="P40" s="3" t="str">
        <f t="shared" si="28"/>
        <v>&lt;/valorPNCDemaisObrigacoesLongoPrazoAtual&gt;</v>
      </c>
      <c r="Q40" s="3"/>
      <c r="R40" s="3" t="s">
        <v>751</v>
      </c>
      <c r="S40" s="69" t="str">
        <f t="shared" si="35"/>
        <v/>
      </c>
      <c r="T40" s="3" t="str">
        <f t="shared" si="30"/>
        <v>&lt;/valorPNCDemaisObrigacoesLongoPrazoAnterior&gt;</v>
      </c>
      <c r="U40" s="3"/>
      <c r="V40" s="3"/>
      <c r="W40" s="3"/>
      <c r="X40" s="3"/>
      <c r="Y40" s="3"/>
      <c r="Z40" s="3"/>
    </row>
    <row r="41" customHeight="1" spans="1:26">
      <c r="A41" s="122" t="s">
        <v>215</v>
      </c>
      <c r="B41" s="99" t="s">
        <v>752</v>
      </c>
      <c r="C41" s="17"/>
      <c r="D41" s="18"/>
      <c r="E41" s="18"/>
      <c r="F41" s="3"/>
      <c r="G41" s="3"/>
      <c r="H41" s="3"/>
      <c r="I41" s="3" t="s">
        <v>753</v>
      </c>
      <c r="J41" s="3" t="str">
        <f t="shared" si="31"/>
        <v/>
      </c>
      <c r="K41" s="68" t="str">
        <f t="shared" si="32"/>
        <v/>
      </c>
      <c r="L41" s="3" t="str">
        <f t="shared" si="33"/>
        <v/>
      </c>
      <c r="M41" s="3"/>
      <c r="N41" s="3" t="s">
        <v>754</v>
      </c>
      <c r="O41" s="69" t="str">
        <f t="shared" si="34"/>
        <v/>
      </c>
      <c r="P41" s="3" t="str">
        <f t="shared" si="28"/>
        <v>&lt;/valorPNCResultadoDiferidoAtual&gt;</v>
      </c>
      <c r="Q41" s="3"/>
      <c r="R41" s="3" t="s">
        <v>755</v>
      </c>
      <c r="S41" s="69" t="str">
        <f t="shared" si="35"/>
        <v/>
      </c>
      <c r="T41" s="3" t="str">
        <f t="shared" si="30"/>
        <v>&lt;/valorPNCResultadoDiferidoAnterior&gt;</v>
      </c>
      <c r="U41" s="3"/>
      <c r="V41" s="3"/>
      <c r="W41" s="3"/>
      <c r="X41" s="3"/>
      <c r="Y41" s="3"/>
      <c r="Z41" s="3"/>
    </row>
    <row r="42" customHeight="1" spans="1:26">
      <c r="A42" s="122" t="s">
        <v>223</v>
      </c>
      <c r="B42" s="124" t="s">
        <v>756</v>
      </c>
      <c r="C42" s="17"/>
      <c r="D42" s="18"/>
      <c r="E42" s="18"/>
      <c r="F42" s="3"/>
      <c r="G42" s="3"/>
      <c r="H42" s="3"/>
      <c r="I42" s="155" t="s">
        <v>757</v>
      </c>
      <c r="J42" s="3"/>
      <c r="K42" s="68"/>
      <c r="L42" s="3"/>
      <c r="M42" s="3"/>
      <c r="N42" s="155" t="s">
        <v>758</v>
      </c>
      <c r="O42" s="3"/>
      <c r="P42" s="3" t="str">
        <f t="shared" si="28"/>
        <v>&lt;/alPassivoNaoCirculanteAtual&gt;</v>
      </c>
      <c r="Q42" s="3"/>
      <c r="R42" s="155" t="s">
        <v>759</v>
      </c>
      <c r="S42" s="3"/>
      <c r="T42" s="3" t="str">
        <f t="shared" si="30"/>
        <v>&lt;/alPassivoNaoCirculanteAnterior&gt;</v>
      </c>
      <c r="U42" s="3"/>
      <c r="V42" s="3"/>
      <c r="W42" s="3"/>
      <c r="X42" s="3"/>
      <c r="Y42" s="3"/>
      <c r="Z42" s="3"/>
    </row>
    <row r="43" customHeight="1" spans="1:26">
      <c r="A43" s="71" t="s">
        <v>282</v>
      </c>
      <c r="B43" s="87" t="s">
        <v>760</v>
      </c>
      <c r="C43" s="47"/>
      <c r="D43" s="88">
        <f t="shared" ref="D43:E43" si="36">SUM(D44:D50)-SUM(D52)</f>
        <v>0</v>
      </c>
      <c r="E43" s="89">
        <f t="shared" si="36"/>
        <v>0</v>
      </c>
      <c r="F43" s="3"/>
      <c r="G43" s="3"/>
      <c r="H43" s="3"/>
      <c r="I43" s="155" t="s">
        <v>761</v>
      </c>
      <c r="J43" s="3" t="str">
        <f t="shared" ref="J43:J50" si="37">IF(C43="","",I43)</f>
        <v/>
      </c>
      <c r="K43" s="68" t="str">
        <f t="shared" ref="K43:K50" si="38">IF(C43="","",C43)</f>
        <v/>
      </c>
      <c r="L43" s="3" t="str">
        <f t="shared" ref="L43:L50" si="39">IF(C43="","",CONCATENATE("&lt;/",RIGHT(J43,LEN(J43)-9)))</f>
        <v/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Height="1" spans="1:26">
      <c r="A44" s="122" t="s">
        <v>231</v>
      </c>
      <c r="B44" s="125" t="s">
        <v>762</v>
      </c>
      <c r="C44" s="47"/>
      <c r="D44" s="21"/>
      <c r="E44" s="22"/>
      <c r="F44" s="3"/>
      <c r="G44" s="3"/>
      <c r="H44" s="3"/>
      <c r="I44" s="3" t="s">
        <v>763</v>
      </c>
      <c r="J44" s="3" t="str">
        <f t="shared" si="37"/>
        <v/>
      </c>
      <c r="K44" s="68" t="str">
        <f t="shared" si="38"/>
        <v/>
      </c>
      <c r="L44" s="3" t="str">
        <f t="shared" si="39"/>
        <v/>
      </c>
      <c r="M44" s="3"/>
      <c r="N44" s="3" t="s">
        <v>764</v>
      </c>
      <c r="O44" s="69" t="str">
        <f t="shared" ref="O44:O50" si="40">SUBSTITUTE(D44,",",".")</f>
        <v/>
      </c>
      <c r="P44" s="3" t="str">
        <f t="shared" ref="P44:P52" si="41">CONCATENATE("&lt;/",RIGHT(N44,LEN(N44)-9))</f>
        <v>&lt;/valorPLPatrimonioCapitalSocialAtual&gt;</v>
      </c>
      <c r="Q44" s="3"/>
      <c r="R44" s="3" t="s">
        <v>765</v>
      </c>
      <c r="S44" s="69" t="str">
        <f t="shared" ref="S44:S50" si="42">SUBSTITUTE(E44,",",".")</f>
        <v/>
      </c>
      <c r="T44" s="3" t="str">
        <f t="shared" ref="T44:T52" si="43">CONCATENATE("&lt;/",RIGHT(R44,LEN(R44)-9))</f>
        <v>&lt;/valorPLPatrimonioCapitalSocialAnterior&gt;</v>
      </c>
      <c r="U44" s="3"/>
      <c r="V44" s="3"/>
      <c r="W44" s="3"/>
      <c r="X44" s="3"/>
      <c r="Y44" s="3"/>
      <c r="Z44" s="3"/>
    </row>
    <row r="45" customHeight="1" spans="1:26">
      <c r="A45" s="122" t="s">
        <v>234</v>
      </c>
      <c r="B45" s="99" t="s">
        <v>766</v>
      </c>
      <c r="C45" s="47"/>
      <c r="D45" s="18"/>
      <c r="E45" s="45"/>
      <c r="F45" s="3"/>
      <c r="G45" s="3"/>
      <c r="H45" s="3"/>
      <c r="I45" s="3" t="s">
        <v>767</v>
      </c>
      <c r="J45" s="3" t="str">
        <f t="shared" si="37"/>
        <v/>
      </c>
      <c r="K45" s="68" t="str">
        <f t="shared" si="38"/>
        <v/>
      </c>
      <c r="L45" s="3" t="str">
        <f t="shared" si="39"/>
        <v/>
      </c>
      <c r="M45" s="3"/>
      <c r="N45" s="3" t="s">
        <v>768</v>
      </c>
      <c r="O45" s="69" t="str">
        <f t="shared" si="40"/>
        <v/>
      </c>
      <c r="P45" s="3" t="str">
        <f t="shared" si="41"/>
        <v>&lt;/valorPLAdiantamentoFuturoAumentoCapitalAtual&gt;</v>
      </c>
      <c r="Q45" s="3"/>
      <c r="R45" s="3" t="s">
        <v>769</v>
      </c>
      <c r="S45" s="69" t="str">
        <f t="shared" si="42"/>
        <v/>
      </c>
      <c r="T45" s="3" t="str">
        <f t="shared" si="43"/>
        <v>&lt;/valorPLAdiantamentoFuturoAumentoCapitalAnterior&gt;</v>
      </c>
      <c r="U45" s="3"/>
      <c r="V45" s="3"/>
      <c r="W45" s="3"/>
      <c r="X45" s="3"/>
      <c r="Y45" s="3"/>
      <c r="Z45" s="3"/>
    </row>
    <row r="46" customHeight="1" spans="1:26">
      <c r="A46" s="122" t="s">
        <v>237</v>
      </c>
      <c r="B46" s="126" t="s">
        <v>770</v>
      </c>
      <c r="C46" s="47"/>
      <c r="D46" s="127"/>
      <c r="E46" s="128"/>
      <c r="F46" s="3"/>
      <c r="G46" s="3"/>
      <c r="H46" s="3"/>
      <c r="I46" s="3" t="s">
        <v>771</v>
      </c>
      <c r="J46" s="3" t="str">
        <f t="shared" si="37"/>
        <v/>
      </c>
      <c r="K46" s="68" t="str">
        <f t="shared" si="38"/>
        <v/>
      </c>
      <c r="L46" s="3" t="str">
        <f t="shared" si="39"/>
        <v/>
      </c>
      <c r="M46" s="3"/>
      <c r="N46" s="3" t="s">
        <v>772</v>
      </c>
      <c r="O46" s="69" t="str">
        <f t="shared" si="40"/>
        <v/>
      </c>
      <c r="P46" s="3" t="str">
        <f t="shared" si="41"/>
        <v>&lt;/valorPLReservasCapitalAtual&gt;</v>
      </c>
      <c r="Q46" s="3"/>
      <c r="R46" s="3" t="s">
        <v>773</v>
      </c>
      <c r="S46" s="69" t="str">
        <f t="shared" si="42"/>
        <v/>
      </c>
      <c r="T46" s="3" t="str">
        <f t="shared" si="43"/>
        <v>&lt;/valorPLReservasCapitalAnterior&gt;</v>
      </c>
      <c r="U46" s="3"/>
      <c r="V46" s="3"/>
      <c r="W46" s="3"/>
      <c r="X46" s="3"/>
      <c r="Y46" s="3"/>
      <c r="Z46" s="3"/>
    </row>
    <row r="47" customHeight="1" spans="1:26">
      <c r="A47" s="122" t="s">
        <v>240</v>
      </c>
      <c r="B47" s="129" t="s">
        <v>774</v>
      </c>
      <c r="C47" s="47"/>
      <c r="D47" s="18"/>
      <c r="E47" s="45"/>
      <c r="F47" s="3"/>
      <c r="G47" s="3"/>
      <c r="H47" s="3"/>
      <c r="I47" s="3" t="s">
        <v>775</v>
      </c>
      <c r="J47" s="3" t="str">
        <f t="shared" si="37"/>
        <v/>
      </c>
      <c r="K47" s="68" t="str">
        <f t="shared" si="38"/>
        <v/>
      </c>
      <c r="L47" s="3" t="str">
        <f t="shared" si="39"/>
        <v/>
      </c>
      <c r="M47" s="3"/>
      <c r="N47" s="3" t="s">
        <v>776</v>
      </c>
      <c r="O47" s="69" t="str">
        <f t="shared" si="40"/>
        <v/>
      </c>
      <c r="P47" s="3" t="str">
        <f t="shared" si="41"/>
        <v>&lt;/valorPLAjustesAvaliacaoPatrimonialAumentoAtual&gt;</v>
      </c>
      <c r="Q47" s="3"/>
      <c r="R47" s="3" t="s">
        <v>777</v>
      </c>
      <c r="S47" s="69" t="str">
        <f t="shared" si="42"/>
        <v/>
      </c>
      <c r="T47" s="3" t="str">
        <f t="shared" si="43"/>
        <v>&lt;/valorPLAjustesAvaliacaoPatrimonialAumentoAnterior&gt;</v>
      </c>
      <c r="U47" s="3"/>
      <c r="V47" s="3"/>
      <c r="W47" s="3"/>
      <c r="X47" s="3"/>
      <c r="Y47" s="3"/>
      <c r="Z47" s="3"/>
    </row>
    <row r="48" customHeight="1" spans="1:26">
      <c r="A48" s="122" t="s">
        <v>248</v>
      </c>
      <c r="B48" s="126" t="s">
        <v>778</v>
      </c>
      <c r="C48" s="47"/>
      <c r="D48" s="127"/>
      <c r="E48" s="128"/>
      <c r="F48" s="3"/>
      <c r="G48" s="3"/>
      <c r="H48" s="3"/>
      <c r="I48" s="3" t="s">
        <v>779</v>
      </c>
      <c r="J48" s="3" t="str">
        <f t="shared" si="37"/>
        <v/>
      </c>
      <c r="K48" s="68" t="str">
        <f t="shared" si="38"/>
        <v/>
      </c>
      <c r="L48" s="3" t="str">
        <f t="shared" si="39"/>
        <v/>
      </c>
      <c r="M48" s="3"/>
      <c r="N48" s="3" t="s">
        <v>780</v>
      </c>
      <c r="O48" s="69" t="str">
        <f t="shared" si="40"/>
        <v/>
      </c>
      <c r="P48" s="3" t="str">
        <f t="shared" si="41"/>
        <v>&lt;/valorPLReservasLucrosAtual&gt;</v>
      </c>
      <c r="Q48" s="3"/>
      <c r="R48" s="3" t="s">
        <v>781</v>
      </c>
      <c r="S48" s="69" t="str">
        <f t="shared" si="42"/>
        <v/>
      </c>
      <c r="T48" s="3" t="str">
        <f t="shared" si="43"/>
        <v>&lt;/valorPLReservasLucrosAnterior&gt;</v>
      </c>
      <c r="U48" s="3"/>
      <c r="V48" s="3"/>
      <c r="W48" s="3"/>
      <c r="X48" s="3"/>
      <c r="Y48" s="3"/>
      <c r="Z48" s="3"/>
    </row>
    <row r="49" customHeight="1" spans="1:26">
      <c r="A49" s="122" t="s">
        <v>256</v>
      </c>
      <c r="B49" s="129" t="s">
        <v>782</v>
      </c>
      <c r="C49" s="47"/>
      <c r="D49" s="18"/>
      <c r="E49" s="45"/>
      <c r="F49" s="3"/>
      <c r="G49" s="3"/>
      <c r="H49" s="3"/>
      <c r="I49" s="3" t="s">
        <v>783</v>
      </c>
      <c r="J49" s="3" t="str">
        <f t="shared" si="37"/>
        <v/>
      </c>
      <c r="K49" s="68" t="str">
        <f t="shared" si="38"/>
        <v/>
      </c>
      <c r="L49" s="3" t="str">
        <f t="shared" si="39"/>
        <v/>
      </c>
      <c r="M49" s="3"/>
      <c r="N49" s="3" t="s">
        <v>784</v>
      </c>
      <c r="O49" s="69" t="str">
        <f t="shared" si="40"/>
        <v/>
      </c>
      <c r="P49" s="3" t="str">
        <f t="shared" si="41"/>
        <v>&lt;/valorPLDemaisReservasAtual&gt;</v>
      </c>
      <c r="Q49" s="3"/>
      <c r="R49" s="3" t="s">
        <v>785</v>
      </c>
      <c r="S49" s="69" t="str">
        <f t="shared" si="42"/>
        <v/>
      </c>
      <c r="T49" s="3" t="str">
        <f t="shared" si="43"/>
        <v>&lt;/valorPLDemaisReservasAnterior&gt;</v>
      </c>
      <c r="U49" s="3"/>
      <c r="V49" s="3"/>
      <c r="W49" s="3"/>
      <c r="X49" s="3"/>
      <c r="Y49" s="3"/>
      <c r="Z49" s="3"/>
    </row>
    <row r="50" customHeight="1" spans="1:26">
      <c r="A50" s="122" t="s">
        <v>259</v>
      </c>
      <c r="B50" s="129" t="s">
        <v>786</v>
      </c>
      <c r="C50" s="47"/>
      <c r="D50" s="18"/>
      <c r="E50" s="45"/>
      <c r="F50" s="3"/>
      <c r="G50" s="3"/>
      <c r="H50" s="3"/>
      <c r="I50" s="3" t="s">
        <v>787</v>
      </c>
      <c r="J50" s="3" t="str">
        <f t="shared" si="37"/>
        <v/>
      </c>
      <c r="K50" s="68" t="str">
        <f t="shared" si="38"/>
        <v/>
      </c>
      <c r="L50" s="3" t="str">
        <f t="shared" si="39"/>
        <v/>
      </c>
      <c r="M50" s="3"/>
      <c r="N50" s="3" t="s">
        <v>788</v>
      </c>
      <c r="O50" s="69" t="str">
        <f t="shared" si="40"/>
        <v/>
      </c>
      <c r="P50" s="3" t="str">
        <f t="shared" si="41"/>
        <v>&lt;/valorPLResultadosAcumuladosAtual&gt;</v>
      </c>
      <c r="Q50" s="3"/>
      <c r="R50" s="3" t="s">
        <v>789</v>
      </c>
      <c r="S50" s="69" t="str">
        <f t="shared" si="42"/>
        <v/>
      </c>
      <c r="T50" s="3" t="str">
        <f t="shared" si="43"/>
        <v>&lt;/valorPLResultadosAcumuladosAnterior&gt;</v>
      </c>
      <c r="U50" s="3"/>
      <c r="V50" s="3"/>
      <c r="W50" s="3"/>
      <c r="X50" s="3"/>
      <c r="Y50" s="3"/>
      <c r="Z50" s="3"/>
    </row>
    <row r="51" customHeight="1" spans="1:26">
      <c r="A51" s="122" t="s">
        <v>266</v>
      </c>
      <c r="B51" s="3" t="s">
        <v>790</v>
      </c>
      <c r="C51" s="47"/>
      <c r="D51" s="130"/>
      <c r="E51" s="98"/>
      <c r="F51" s="3"/>
      <c r="G51" s="3"/>
      <c r="H51" s="3"/>
      <c r="I51" s="3" t="s">
        <v>791</v>
      </c>
      <c r="J51" s="3"/>
      <c r="K51" s="68"/>
      <c r="L51" s="3"/>
      <c r="M51" s="3"/>
      <c r="N51" s="3" t="s">
        <v>792</v>
      </c>
      <c r="O51" s="69"/>
      <c r="P51" s="3" t="str">
        <f t="shared" si="41"/>
        <v>&lt;/esTesourariaAtual&gt;</v>
      </c>
      <c r="Q51" s="3"/>
      <c r="R51" s="3" t="s">
        <v>793</v>
      </c>
      <c r="S51" s="69"/>
      <c r="T51" s="3" t="str">
        <f t="shared" si="43"/>
        <v>&lt;/esTesourariaAnterior&gt;</v>
      </c>
      <c r="U51" s="3"/>
      <c r="V51" s="3"/>
      <c r="W51" s="3"/>
      <c r="X51" s="3"/>
      <c r="Y51" s="3"/>
      <c r="Z51" s="3"/>
    </row>
    <row r="52" customHeight="1" spans="1:26">
      <c r="A52" s="122" t="s">
        <v>273</v>
      </c>
      <c r="B52" s="131" t="s">
        <v>794</v>
      </c>
      <c r="C52" s="47"/>
      <c r="D52" s="32"/>
      <c r="E52" s="33"/>
      <c r="F52" s="3"/>
      <c r="G52" s="3"/>
      <c r="H52" s="3"/>
      <c r="I52" s="3" t="s">
        <v>795</v>
      </c>
      <c r="J52" s="3" t="str">
        <f>IF(C52="","",I52)</f>
        <v/>
      </c>
      <c r="K52" s="68" t="str">
        <f>IF(C52="","",C52)</f>
        <v/>
      </c>
      <c r="L52" s="3" t="str">
        <f>IF(C52="","",CONCATENATE("&lt;/",RIGHT(J52,LEN(J52)-9)))</f>
        <v/>
      </c>
      <c r="M52" s="3"/>
      <c r="N52" s="3" t="s">
        <v>796</v>
      </c>
      <c r="O52" s="69" t="str">
        <f>SUBSTITUTE(D52,",",".")</f>
        <v/>
      </c>
      <c r="P52" s="3" t="str">
        <f t="shared" si="41"/>
        <v>&lt;/alPassivoPatrimonioLiquidoAtual&gt;</v>
      </c>
      <c r="Q52" s="3"/>
      <c r="R52" s="3" t="s">
        <v>797</v>
      </c>
      <c r="S52" s="69" t="str">
        <f>SUBSTITUTE(E52,",",".")</f>
        <v/>
      </c>
      <c r="T52" s="3" t="str">
        <f t="shared" si="43"/>
        <v>&lt;/alPassivoPatrimonioLiquidoAnterior&gt;</v>
      </c>
      <c r="U52" s="3"/>
      <c r="V52" s="3"/>
      <c r="W52" s="3"/>
      <c r="X52" s="3"/>
      <c r="Y52" s="3"/>
      <c r="Z52" s="3"/>
    </row>
    <row r="53" customHeight="1" spans="1:26">
      <c r="A53" s="13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Height="1" spans="1:26">
      <c r="A54" s="133" t="s">
        <v>798</v>
      </c>
      <c r="B54" s="79"/>
      <c r="C54" s="79"/>
      <c r="D54" s="79"/>
      <c r="E54" s="80"/>
      <c r="F54" s="3"/>
      <c r="G54" s="3"/>
      <c r="H54" s="3"/>
      <c r="I54" s="3"/>
      <c r="J54" s="3" t="s">
        <v>799</v>
      </c>
      <c r="K54" s="3"/>
      <c r="L54" s="3" t="s">
        <v>800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Height="1" spans="1:26">
      <c r="A55" s="134" t="s">
        <v>15</v>
      </c>
      <c r="B55" s="135" t="s">
        <v>616</v>
      </c>
      <c r="C55" s="136" t="s">
        <v>801</v>
      </c>
      <c r="D55" s="137" t="s">
        <v>388</v>
      </c>
      <c r="E55" s="138" t="s">
        <v>389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Height="1" spans="1:26">
      <c r="A56" s="11" t="s">
        <v>23</v>
      </c>
      <c r="B56" s="139" t="s">
        <v>802</v>
      </c>
      <c r="C56" s="47"/>
      <c r="D56" s="140">
        <f t="shared" ref="D56:E56" si="44">SUM(D57:D58)</f>
        <v>0</v>
      </c>
      <c r="E56" s="141">
        <f t="shared" si="44"/>
        <v>0</v>
      </c>
      <c r="F56" s="3"/>
      <c r="G56" s="3"/>
      <c r="H56" s="3"/>
      <c r="I56" s="155" t="s">
        <v>803</v>
      </c>
      <c r="J56" s="3" t="str">
        <f t="shared" ref="J56:J62" si="45">IF(C56="","",I56)</f>
        <v/>
      </c>
      <c r="K56" s="68" t="str">
        <f t="shared" ref="K56:K62" si="46">IF(C56="","",C56)</f>
        <v/>
      </c>
      <c r="L56" s="3" t="str">
        <f t="shared" ref="L56:L62" si="47">IF(C56="","",CONCATENATE("&lt;/",RIGHT(J56,LEN(J56)-9)))</f>
        <v/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Height="1" spans="1:26">
      <c r="A57" s="142" t="s">
        <v>26</v>
      </c>
      <c r="B57" s="143" t="s">
        <v>804</v>
      </c>
      <c r="C57" s="47"/>
      <c r="D57" s="144"/>
      <c r="E57" s="145"/>
      <c r="F57" s="3"/>
      <c r="G57" s="3"/>
      <c r="H57" s="3"/>
      <c r="I57" s="3" t="s">
        <v>805</v>
      </c>
      <c r="J57" s="3" t="str">
        <f t="shared" si="45"/>
        <v/>
      </c>
      <c r="K57" s="68" t="str">
        <f t="shared" si="46"/>
        <v/>
      </c>
      <c r="L57" s="3" t="str">
        <f t="shared" si="47"/>
        <v/>
      </c>
      <c r="M57" s="3"/>
      <c r="N57" s="3" t="s">
        <v>806</v>
      </c>
      <c r="O57" s="69" t="str">
        <f t="shared" ref="O57:O58" si="48">SUBSTITUTE(D57,",",".")</f>
        <v/>
      </c>
      <c r="P57" s="3" t="str">
        <f t="shared" ref="P57:P58" si="49">CONCATENATE("&lt;/",RIGHT(N57,LEN(N57)-9))</f>
        <v>&lt;/valorAtivoFinanceiroAtual&gt;</v>
      </c>
      <c r="Q57" s="3"/>
      <c r="R57" s="3" t="s">
        <v>807</v>
      </c>
      <c r="S57" s="69" t="str">
        <f t="shared" ref="S57:S58" si="50">SUBSTITUTE(E57,",",".")</f>
        <v/>
      </c>
      <c r="T57" s="3" t="str">
        <f t="shared" ref="T57:T58" si="51">CONCATENATE("&lt;/",RIGHT(R57,LEN(R57)-9))</f>
        <v>&lt;/valorAtivoFinanceiroAnterior&gt;</v>
      </c>
      <c r="U57" s="3"/>
      <c r="V57" s="3"/>
      <c r="W57" s="3"/>
      <c r="X57" s="3"/>
      <c r="Y57" s="3"/>
      <c r="Z57" s="3"/>
    </row>
    <row r="58" customHeight="1" spans="1:26">
      <c r="A58" s="146" t="s">
        <v>32</v>
      </c>
      <c r="B58" s="147" t="s">
        <v>808</v>
      </c>
      <c r="C58" s="47"/>
      <c r="D58" s="130"/>
      <c r="E58" s="98"/>
      <c r="F58" s="3"/>
      <c r="G58" s="3"/>
      <c r="H58" s="3"/>
      <c r="I58" s="3" t="s">
        <v>809</v>
      </c>
      <c r="J58" s="3" t="str">
        <f t="shared" si="45"/>
        <v/>
      </c>
      <c r="K58" s="68" t="str">
        <f t="shared" si="46"/>
        <v/>
      </c>
      <c r="L58" s="3" t="str">
        <f t="shared" si="47"/>
        <v/>
      </c>
      <c r="M58" s="3"/>
      <c r="N58" s="3" t="s">
        <v>810</v>
      </c>
      <c r="O58" s="69" t="str">
        <f t="shared" si="48"/>
        <v/>
      </c>
      <c r="P58" s="3" t="str">
        <f t="shared" si="49"/>
        <v>&lt;/valorAtivoPermanenteAtual&gt;</v>
      </c>
      <c r="Q58" s="3"/>
      <c r="R58" s="3" t="s">
        <v>811</v>
      </c>
      <c r="S58" s="69" t="str">
        <f t="shared" si="50"/>
        <v/>
      </c>
      <c r="T58" s="3" t="str">
        <f t="shared" si="51"/>
        <v>&lt;/valorAtivoPermanenteAnterior&gt;</v>
      </c>
      <c r="U58" s="3"/>
      <c r="V58" s="3"/>
      <c r="W58" s="3"/>
      <c r="X58" s="3"/>
      <c r="Y58" s="3"/>
      <c r="Z58" s="3"/>
    </row>
    <row r="59" customHeight="1" spans="1:26">
      <c r="A59" s="11" t="s">
        <v>38</v>
      </c>
      <c r="B59" s="148" t="s">
        <v>812</v>
      </c>
      <c r="C59" s="47"/>
      <c r="D59" s="149">
        <f t="shared" ref="D59:E59" si="52">SUM(D60:D61)</f>
        <v>0</v>
      </c>
      <c r="E59" s="150">
        <f t="shared" si="52"/>
        <v>0</v>
      </c>
      <c r="F59" s="3"/>
      <c r="G59" s="3"/>
      <c r="H59" s="3"/>
      <c r="I59" s="155" t="s">
        <v>813</v>
      </c>
      <c r="J59" s="3" t="str">
        <f t="shared" si="45"/>
        <v/>
      </c>
      <c r="K59" s="68" t="str">
        <f t="shared" si="46"/>
        <v/>
      </c>
      <c r="L59" s="3" t="str">
        <f t="shared" si="47"/>
        <v/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Height="1" spans="1:26">
      <c r="A60" s="58" t="s">
        <v>44</v>
      </c>
      <c r="B60" s="125" t="s">
        <v>814</v>
      </c>
      <c r="C60" s="47"/>
      <c r="D60" s="21"/>
      <c r="E60" s="22"/>
      <c r="F60" s="3"/>
      <c r="G60" s="3"/>
      <c r="H60" s="3"/>
      <c r="I60" s="3" t="s">
        <v>815</v>
      </c>
      <c r="J60" s="3" t="str">
        <f t="shared" si="45"/>
        <v/>
      </c>
      <c r="K60" s="68" t="str">
        <f t="shared" si="46"/>
        <v/>
      </c>
      <c r="L60" s="3" t="str">
        <f t="shared" si="47"/>
        <v/>
      </c>
      <c r="M60" s="3"/>
      <c r="N60" s="3" t="s">
        <v>816</v>
      </c>
      <c r="O60" s="69" t="str">
        <f t="shared" ref="O60:O61" si="53">SUBSTITUTE(D60,",",".")</f>
        <v/>
      </c>
      <c r="P60" s="3" t="str">
        <f t="shared" ref="P60:P61" si="54">CONCATENATE("&lt;/",RIGHT(N60,LEN(N60)-9))</f>
        <v>&lt;/valorPassivoFinanceiroAtual&gt;</v>
      </c>
      <c r="Q60" s="3"/>
      <c r="R60" s="3" t="s">
        <v>817</v>
      </c>
      <c r="S60" s="69" t="str">
        <f t="shared" ref="S60:S61" si="55">SUBSTITUTE(E60,",",".")</f>
        <v/>
      </c>
      <c r="T60" s="3" t="str">
        <f t="shared" ref="T60:T61" si="56">CONCATENATE("&lt;/",RIGHT(R60,LEN(R60)-9))</f>
        <v>&lt;/valorPassivoFinanceiroAnterior&gt;</v>
      </c>
      <c r="U60" s="3"/>
      <c r="V60" s="3"/>
      <c r="W60" s="3"/>
      <c r="X60" s="3"/>
      <c r="Y60" s="3"/>
      <c r="Z60" s="3"/>
    </row>
    <row r="61" customHeight="1" spans="1:26">
      <c r="A61" s="146" t="s">
        <v>50</v>
      </c>
      <c r="B61" s="96" t="s">
        <v>818</v>
      </c>
      <c r="C61" s="47"/>
      <c r="D61" s="97"/>
      <c r="E61" s="98"/>
      <c r="F61" s="3"/>
      <c r="G61" s="3"/>
      <c r="H61" s="3"/>
      <c r="I61" s="3" t="s">
        <v>819</v>
      </c>
      <c r="J61" s="3" t="str">
        <f t="shared" si="45"/>
        <v/>
      </c>
      <c r="K61" s="68" t="str">
        <f t="shared" si="46"/>
        <v/>
      </c>
      <c r="L61" s="3" t="str">
        <f t="shared" si="47"/>
        <v/>
      </c>
      <c r="M61" s="3"/>
      <c r="N61" s="3" t="s">
        <v>820</v>
      </c>
      <c r="O61" s="69" t="str">
        <f t="shared" si="53"/>
        <v/>
      </c>
      <c r="P61" s="3" t="str">
        <f t="shared" si="54"/>
        <v>&lt;/valorPassivoPermanenteAtual&gt;</v>
      </c>
      <c r="Q61" s="3"/>
      <c r="R61" s="3" t="s">
        <v>821</v>
      </c>
      <c r="S61" s="69" t="str">
        <f t="shared" si="55"/>
        <v/>
      </c>
      <c r="T61" s="3" t="str">
        <f t="shared" si="56"/>
        <v>&lt;/valorPassivoPermanenteAnterior&gt;</v>
      </c>
      <c r="U61" s="3"/>
      <c r="V61" s="3"/>
      <c r="W61" s="3"/>
      <c r="X61" s="3"/>
      <c r="Y61" s="3"/>
      <c r="Z61" s="3"/>
    </row>
    <row r="62" customHeight="1" spans="1:26">
      <c r="A62" s="71" t="s">
        <v>56</v>
      </c>
      <c r="B62" s="111" t="s">
        <v>822</v>
      </c>
      <c r="C62" s="47"/>
      <c r="D62" s="151">
        <f t="shared" ref="D62:E62" si="57">D56-D59</f>
        <v>0</v>
      </c>
      <c r="E62" s="152">
        <f t="shared" si="57"/>
        <v>0</v>
      </c>
      <c r="F62" s="3"/>
      <c r="G62" s="3"/>
      <c r="H62" s="3"/>
      <c r="I62" s="155" t="s">
        <v>823</v>
      </c>
      <c r="J62" s="3" t="str">
        <f t="shared" si="45"/>
        <v/>
      </c>
      <c r="K62" s="68" t="str">
        <f t="shared" si="46"/>
        <v/>
      </c>
      <c r="L62" s="3" t="str">
        <f t="shared" si="47"/>
        <v/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Height="1" spans="1:26">
      <c r="A63" s="153"/>
      <c r="B63" s="132"/>
      <c r="C63" s="132"/>
      <c r="D63" s="154"/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Height="1" spans="1:26">
      <c r="A64" s="133" t="s">
        <v>824</v>
      </c>
      <c r="B64" s="79"/>
      <c r="C64" s="79"/>
      <c r="D64" s="79"/>
      <c r="E64" s="80"/>
      <c r="F64" s="3"/>
      <c r="G64" s="3"/>
      <c r="H64" s="3"/>
      <c r="I64" s="3"/>
      <c r="J64" s="3" t="s">
        <v>825</v>
      </c>
      <c r="K64" s="3"/>
      <c r="L64" s="3" t="s">
        <v>826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Height="1" spans="1:26">
      <c r="A65" s="134" t="s">
        <v>15</v>
      </c>
      <c r="B65" s="136" t="s">
        <v>616</v>
      </c>
      <c r="C65" s="136" t="s">
        <v>17</v>
      </c>
      <c r="D65" s="136" t="s">
        <v>388</v>
      </c>
      <c r="E65" s="138" t="s">
        <v>389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Height="1" spans="1:26">
      <c r="A66" s="71" t="s">
        <v>23</v>
      </c>
      <c r="B66" s="156" t="s">
        <v>827</v>
      </c>
      <c r="C66" s="47"/>
      <c r="D66" s="157">
        <f t="shared" ref="D66:E66" si="58">SUM(D67:D71)</f>
        <v>0</v>
      </c>
      <c r="E66" s="158">
        <f t="shared" si="58"/>
        <v>0</v>
      </c>
      <c r="F66" s="3"/>
      <c r="G66" s="3"/>
      <c r="H66" s="3"/>
      <c r="I66" s="155" t="s">
        <v>828</v>
      </c>
      <c r="J66" s="3" t="str">
        <f t="shared" ref="J66:J69" si="59">IF(C66="","",I66)</f>
        <v/>
      </c>
      <c r="K66" s="68" t="str">
        <f t="shared" ref="K66:K69" si="60">IF(C66="","",C66)</f>
        <v/>
      </c>
      <c r="L66" s="3" t="str">
        <f t="shared" ref="L66:L69" si="61">IF(C66="","",CONCATENATE("&lt;/",RIGHT(J66,LEN(J66)-9)))</f>
        <v/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Height="1" spans="1:26">
      <c r="A67" s="122" t="s">
        <v>26</v>
      </c>
      <c r="B67" s="159" t="s">
        <v>829</v>
      </c>
      <c r="C67" s="47"/>
      <c r="D67" s="21"/>
      <c r="E67" s="22"/>
      <c r="F67" s="3"/>
      <c r="G67" s="3"/>
      <c r="H67" s="3"/>
      <c r="I67" s="3" t="s">
        <v>830</v>
      </c>
      <c r="J67" s="3" t="str">
        <f t="shared" si="59"/>
        <v/>
      </c>
      <c r="K67" s="68" t="str">
        <f t="shared" si="60"/>
        <v/>
      </c>
      <c r="L67" s="3" t="str">
        <f t="shared" si="61"/>
        <v/>
      </c>
      <c r="M67" s="3"/>
      <c r="N67" s="3" t="s">
        <v>831</v>
      </c>
      <c r="O67" s="69" t="str">
        <f t="shared" ref="O67:O69" si="62">SUBSTITUTE(D67,",",".")</f>
        <v/>
      </c>
      <c r="P67" s="3" t="str">
        <f t="shared" ref="P67:P69" si="63">CONCATENATE("&lt;/",RIGHT(N67,LEN(N67)-9))</f>
        <v>&lt;/valorCCAPAGarantiasContraGarantiasRecebidasAtual&gt;</v>
      </c>
      <c r="Q67" s="3"/>
      <c r="R67" s="3" t="s">
        <v>832</v>
      </c>
      <c r="S67" s="69" t="str">
        <f t="shared" ref="S67:S69" si="64">SUBSTITUTE(E67,",",".")</f>
        <v/>
      </c>
      <c r="T67" s="3" t="str">
        <f t="shared" ref="T67:T69" si="65">CONCATENATE("&lt;/",RIGHT(R67,LEN(R67)-9))</f>
        <v>&lt;/valorCCAPAGarantiasContraGarantiasRecebidasAnterior&gt;</v>
      </c>
      <c r="U67" s="3"/>
      <c r="V67" s="3"/>
      <c r="W67" s="3"/>
      <c r="X67" s="3"/>
      <c r="Y67" s="3"/>
      <c r="Z67" s="3"/>
    </row>
    <row r="68" customHeight="1" spans="1:26">
      <c r="A68" s="122" t="s">
        <v>32</v>
      </c>
      <c r="B68" s="99" t="s">
        <v>833</v>
      </c>
      <c r="C68" s="47"/>
      <c r="D68" s="18"/>
      <c r="E68" s="45"/>
      <c r="F68" s="3"/>
      <c r="G68" s="3"/>
      <c r="H68" s="3"/>
      <c r="I68" s="3" t="s">
        <v>834</v>
      </c>
      <c r="J68" s="3" t="str">
        <f t="shared" si="59"/>
        <v/>
      </c>
      <c r="K68" s="68" t="str">
        <f t="shared" si="60"/>
        <v/>
      </c>
      <c r="L68" s="3" t="str">
        <f t="shared" si="61"/>
        <v/>
      </c>
      <c r="M68" s="3"/>
      <c r="N68" s="3" t="s">
        <v>835</v>
      </c>
      <c r="O68" s="69" t="str">
        <f t="shared" si="62"/>
        <v/>
      </c>
      <c r="P68" s="3" t="str">
        <f t="shared" si="63"/>
        <v>&lt;/valorCCAPADireitosConveniadosOutrosInstrumentosCongeneresAtual&gt;</v>
      </c>
      <c r="Q68" s="3"/>
      <c r="R68" s="3" t="s">
        <v>836</v>
      </c>
      <c r="S68" s="69" t="str">
        <f t="shared" si="64"/>
        <v/>
      </c>
      <c r="T68" s="3" t="str">
        <f t="shared" si="65"/>
        <v>&lt;/valorCCAPADireitosConveniadosOutrosInstrumentosCongeneresAnterior&gt;</v>
      </c>
      <c r="U68" s="3"/>
      <c r="V68" s="3"/>
      <c r="W68" s="3"/>
      <c r="X68" s="3"/>
      <c r="Y68" s="3"/>
      <c r="Z68" s="3"/>
    </row>
    <row r="69" customHeight="1" spans="1:26">
      <c r="A69" s="122" t="s">
        <v>38</v>
      </c>
      <c r="B69" s="99" t="s">
        <v>837</v>
      </c>
      <c r="C69" s="59"/>
      <c r="D69" s="18"/>
      <c r="E69" s="45"/>
      <c r="F69" s="3"/>
      <c r="G69" s="3"/>
      <c r="H69" s="3"/>
      <c r="I69" s="3" t="s">
        <v>838</v>
      </c>
      <c r="J69" s="3" t="str">
        <f t="shared" si="59"/>
        <v/>
      </c>
      <c r="K69" s="68" t="str">
        <f t="shared" si="60"/>
        <v/>
      </c>
      <c r="L69" s="3" t="str">
        <f t="shared" si="61"/>
        <v/>
      </c>
      <c r="M69" s="3"/>
      <c r="N69" s="3" t="s">
        <v>839</v>
      </c>
      <c r="O69" s="69" t="str">
        <f t="shared" si="62"/>
        <v/>
      </c>
      <c r="P69" s="3" t="str">
        <f t="shared" si="63"/>
        <v>&lt;/valorCCAPADireitosContratuaisAtual&gt;</v>
      </c>
      <c r="Q69" s="3"/>
      <c r="R69" s="3" t="s">
        <v>840</v>
      </c>
      <c r="S69" s="69" t="str">
        <f t="shared" si="64"/>
        <v/>
      </c>
      <c r="T69" s="3" t="str">
        <f t="shared" si="65"/>
        <v>&lt;/valorCCAPADireitosContratuaisAnterior&gt;</v>
      </c>
      <c r="U69" s="3"/>
      <c r="V69" s="3"/>
      <c r="W69" s="3"/>
      <c r="X69" s="3"/>
      <c r="Y69" s="3"/>
      <c r="Z69" s="3"/>
    </row>
    <row r="70" customHeight="1" spans="1:26">
      <c r="A70" s="122" t="s">
        <v>44</v>
      </c>
      <c r="B70" s="101" t="s">
        <v>841</v>
      </c>
      <c r="C70" s="17"/>
      <c r="D70" s="18"/>
      <c r="E70" s="18"/>
      <c r="F70" s="3"/>
      <c r="G70" s="3"/>
      <c r="H70" s="3"/>
      <c r="I70" s="3" t="s">
        <v>842</v>
      </c>
      <c r="J70" s="3"/>
      <c r="K70" s="68"/>
      <c r="L70" s="3"/>
      <c r="M70" s="3"/>
      <c r="N70" s="3" t="s">
        <v>843</v>
      </c>
      <c r="O70" s="69"/>
      <c r="P70" s="3"/>
      <c r="Q70" s="3"/>
      <c r="R70" s="3" t="s">
        <v>844</v>
      </c>
      <c r="S70" s="69"/>
      <c r="T70" s="3"/>
      <c r="U70" s="3"/>
      <c r="V70" s="3"/>
      <c r="W70" s="3"/>
      <c r="X70" s="3"/>
      <c r="Y70" s="3"/>
      <c r="Z70" s="3"/>
    </row>
    <row r="71" customHeight="1" spans="1:26">
      <c r="A71" s="122" t="s">
        <v>50</v>
      </c>
      <c r="B71" s="147" t="s">
        <v>845</v>
      </c>
      <c r="C71" s="47"/>
      <c r="D71" s="130"/>
      <c r="E71" s="98"/>
      <c r="F71" s="3"/>
      <c r="G71" s="3"/>
      <c r="H71" s="3"/>
      <c r="I71" s="3" t="s">
        <v>846</v>
      </c>
      <c r="J71" s="3" t="str">
        <f t="shared" ref="J71:J73" si="66">IF(C71="","",I71)</f>
        <v/>
      </c>
      <c r="K71" s="68" t="str">
        <f t="shared" ref="K71:K73" si="67">IF(C71="","",C71)</f>
        <v/>
      </c>
      <c r="L71" s="3" t="str">
        <f t="shared" ref="L71:L73" si="68">IF(C71="","",CONCATENATE("&lt;/",RIGHT(J71,LEN(J71)-9)))</f>
        <v/>
      </c>
      <c r="M71" s="3"/>
      <c r="N71" s="3" t="s">
        <v>847</v>
      </c>
      <c r="O71" s="69" t="str">
        <f>SUBSTITUTE(D71,",",".")</f>
        <v/>
      </c>
      <c r="P71" s="3" t="str">
        <f>CONCATENATE("&lt;/",RIGHT(N71,LEN(N71)-9))</f>
        <v>&lt;/valorCCAPAOutrosAtosPotenciaisAtivosAtual&gt;</v>
      </c>
      <c r="Q71" s="3"/>
      <c r="R71" s="3" t="s">
        <v>848</v>
      </c>
      <c r="S71" s="69" t="str">
        <f>SUBSTITUTE(E71,",",".")</f>
        <v/>
      </c>
      <c r="T71" s="3" t="str">
        <f>CONCATENATE("&lt;/",RIGHT(R71,LEN(R71)-9))</f>
        <v>&lt;/valorCCAPAOutrosAtosPotenciaisAtivosAnterior&gt;</v>
      </c>
      <c r="U71" s="3"/>
      <c r="V71" s="3"/>
      <c r="W71" s="3"/>
      <c r="X71" s="3"/>
      <c r="Y71" s="3"/>
      <c r="Z71" s="3"/>
    </row>
    <row r="72" customHeight="1" spans="1:26">
      <c r="A72" s="71" t="s">
        <v>56</v>
      </c>
      <c r="B72" s="156" t="s">
        <v>849</v>
      </c>
      <c r="C72" s="47"/>
      <c r="D72" s="157">
        <f t="shared" ref="D72:E72" si="69">SUM(D73:D77)</f>
        <v>0</v>
      </c>
      <c r="E72" s="158">
        <f t="shared" si="69"/>
        <v>0</v>
      </c>
      <c r="F72" s="3"/>
      <c r="G72" s="3"/>
      <c r="H72" s="3"/>
      <c r="I72" s="155" t="s">
        <v>850</v>
      </c>
      <c r="J72" s="3" t="str">
        <f t="shared" si="66"/>
        <v/>
      </c>
      <c r="K72" s="68" t="str">
        <f t="shared" si="67"/>
        <v/>
      </c>
      <c r="L72" s="3" t="str">
        <f t="shared" si="68"/>
        <v/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Height="1" spans="1:26">
      <c r="A73" s="122" t="s">
        <v>62</v>
      </c>
      <c r="B73" s="126" t="s">
        <v>851</v>
      </c>
      <c r="C73" s="59"/>
      <c r="D73" s="127"/>
      <c r="E73" s="145"/>
      <c r="F73" s="3"/>
      <c r="G73" s="3"/>
      <c r="H73" s="3"/>
      <c r="I73" s="3" t="s">
        <v>852</v>
      </c>
      <c r="J73" s="3" t="str">
        <f t="shared" si="66"/>
        <v/>
      </c>
      <c r="K73" s="68" t="str">
        <f t="shared" si="67"/>
        <v/>
      </c>
      <c r="L73" s="3" t="str">
        <f t="shared" si="68"/>
        <v/>
      </c>
      <c r="M73" s="3"/>
      <c r="N73" s="3" t="s">
        <v>853</v>
      </c>
      <c r="O73" s="69" t="str">
        <f>SUBSTITUTE(D73,",",".")</f>
        <v/>
      </c>
      <c r="P73" s="3" t="str">
        <f>CONCATENATE("&lt;/",RIGHT(N73,LEN(N73)-9))</f>
        <v>&lt;/valorCCAPPGarantiasContraGarantiasConcedidasAtual&gt;</v>
      </c>
      <c r="Q73" s="3"/>
      <c r="R73" s="3" t="s">
        <v>854</v>
      </c>
      <c r="S73" s="69" t="str">
        <f>SUBSTITUTE(E73,",",".")</f>
        <v/>
      </c>
      <c r="T73" s="3" t="str">
        <f>CONCATENATE("&lt;/",RIGHT(R73,LEN(R73)-9))</f>
        <v>&lt;/valorCCAPPGarantiasContraGarantiasConcedidasAnterior&gt;</v>
      </c>
      <c r="U73" s="3"/>
      <c r="V73" s="3"/>
      <c r="W73" s="3"/>
      <c r="X73" s="3"/>
      <c r="Y73" s="3"/>
      <c r="Z73" s="3"/>
    </row>
    <row r="74" customHeight="1" spans="1:26">
      <c r="A74" s="122" t="s">
        <v>68</v>
      </c>
      <c r="B74" s="101" t="s">
        <v>841</v>
      </c>
      <c r="C74" s="17"/>
      <c r="D74" s="18"/>
      <c r="E74" s="18"/>
      <c r="F74" s="3"/>
      <c r="G74" s="3"/>
      <c r="H74" s="3"/>
      <c r="I74" s="3" t="s">
        <v>855</v>
      </c>
      <c r="J74" s="3"/>
      <c r="K74" s="68"/>
      <c r="L74" s="3"/>
      <c r="M74" s="3"/>
      <c r="N74" s="3" t="s">
        <v>856</v>
      </c>
      <c r="O74" s="69"/>
      <c r="P74" s="3"/>
      <c r="Q74" s="3"/>
      <c r="R74" s="3" t="s">
        <v>857</v>
      </c>
      <c r="S74" s="69"/>
      <c r="T74" s="3"/>
      <c r="U74" s="3"/>
      <c r="V74" s="3"/>
      <c r="W74" s="3"/>
      <c r="X74" s="3"/>
      <c r="Y74" s="3"/>
      <c r="Z74" s="3"/>
    </row>
    <row r="75" customHeight="1" spans="1:26">
      <c r="A75" s="122" t="s">
        <v>74</v>
      </c>
      <c r="B75" s="129" t="s">
        <v>858</v>
      </c>
      <c r="C75" s="47"/>
      <c r="D75" s="18"/>
      <c r="E75" s="64"/>
      <c r="F75" s="3"/>
      <c r="G75" s="3"/>
      <c r="H75" s="3"/>
      <c r="I75" s="3" t="s">
        <v>859</v>
      </c>
      <c r="J75" s="3" t="str">
        <f t="shared" ref="J75:J77" si="70">IF(C75="","",I75)</f>
        <v/>
      </c>
      <c r="K75" s="68" t="str">
        <f t="shared" ref="K75:K77" si="71">IF(C75="","",C75)</f>
        <v/>
      </c>
      <c r="L75" s="3" t="str">
        <f t="shared" ref="L75:L77" si="72">IF(C75="","",CONCATENATE("&lt;/",RIGHT(J75,LEN(J75)-9)))</f>
        <v/>
      </c>
      <c r="M75" s="3"/>
      <c r="N75" s="3" t="s">
        <v>860</v>
      </c>
      <c r="O75" s="69" t="str">
        <f t="shared" ref="O75:O77" si="73">SUBSTITUTE(D75,",",".")</f>
        <v/>
      </c>
      <c r="P75" s="3" t="str">
        <f t="shared" ref="P75:P77" si="74">CONCATENATE("&lt;/",RIGHT(N75,LEN(N75)-9))</f>
        <v>&lt;/valorCCAPPObrigacoesConveniadasOutrosInstrumentosCongeneresAtual&gt;</v>
      </c>
      <c r="Q75" s="3"/>
      <c r="R75" s="3" t="s">
        <v>861</v>
      </c>
      <c r="S75" s="69" t="str">
        <f t="shared" ref="S75:S77" si="75">SUBSTITUTE(E75,",",".")</f>
        <v/>
      </c>
      <c r="T75" s="3" t="str">
        <f t="shared" ref="T75:T77" si="76">CONCATENATE("&lt;/",RIGHT(R75,LEN(R75)-9))</f>
        <v>&lt;/valorCCAPPObrigacoesConveniadasOutrosInstrumentosCongeneresAnterior&gt;</v>
      </c>
      <c r="U75" s="3"/>
      <c r="V75" s="3"/>
      <c r="W75" s="3"/>
      <c r="X75" s="3"/>
      <c r="Y75" s="3"/>
      <c r="Z75" s="3"/>
    </row>
    <row r="76" customHeight="1" spans="1:26">
      <c r="A76" s="122" t="s">
        <v>77</v>
      </c>
      <c r="B76" s="126" t="s">
        <v>862</v>
      </c>
      <c r="C76" s="47"/>
      <c r="D76" s="127"/>
      <c r="E76" s="145"/>
      <c r="F76" s="3"/>
      <c r="G76" s="3"/>
      <c r="H76" s="3"/>
      <c r="I76" s="3" t="s">
        <v>863</v>
      </c>
      <c r="J76" s="3" t="str">
        <f t="shared" si="70"/>
        <v/>
      </c>
      <c r="K76" s="68" t="str">
        <f t="shared" si="71"/>
        <v/>
      </c>
      <c r="L76" s="3" t="str">
        <f t="shared" si="72"/>
        <v/>
      </c>
      <c r="M76" s="3"/>
      <c r="N76" s="3" t="s">
        <v>864</v>
      </c>
      <c r="O76" s="69" t="str">
        <f t="shared" si="73"/>
        <v/>
      </c>
      <c r="P76" s="3" t="str">
        <f t="shared" si="74"/>
        <v>&lt;/valorCCAPPObrigacoesContratuaisAtual&gt;</v>
      </c>
      <c r="Q76" s="3"/>
      <c r="R76" s="3" t="s">
        <v>865</v>
      </c>
      <c r="S76" s="69" t="str">
        <f t="shared" si="75"/>
        <v/>
      </c>
      <c r="T76" s="3" t="str">
        <f t="shared" si="76"/>
        <v>&lt;/valorCCAPPObrigacoesContratuaisAnterior&gt;</v>
      </c>
      <c r="U76" s="3"/>
      <c r="V76" s="3"/>
      <c r="W76" s="3"/>
      <c r="X76" s="3"/>
      <c r="Y76" s="3"/>
      <c r="Z76" s="3"/>
    </row>
    <row r="77" customHeight="1" spans="1:26">
      <c r="A77" s="71" t="s">
        <v>83</v>
      </c>
      <c r="B77" s="160" t="s">
        <v>866</v>
      </c>
      <c r="C77" s="47"/>
      <c r="D77" s="32"/>
      <c r="E77" s="161"/>
      <c r="F77" s="3"/>
      <c r="G77" s="3"/>
      <c r="H77" s="3"/>
      <c r="I77" s="3" t="s">
        <v>867</v>
      </c>
      <c r="J77" s="3" t="str">
        <f t="shared" si="70"/>
        <v/>
      </c>
      <c r="K77" s="68" t="str">
        <f t="shared" si="71"/>
        <v/>
      </c>
      <c r="L77" s="3" t="str">
        <f t="shared" si="72"/>
        <v/>
      </c>
      <c r="M77" s="3"/>
      <c r="N77" s="3" t="s">
        <v>868</v>
      </c>
      <c r="O77" s="69" t="str">
        <f t="shared" si="73"/>
        <v/>
      </c>
      <c r="P77" s="3" t="str">
        <f t="shared" si="74"/>
        <v>&lt;/valorCCAPPOutrosAtosPotenciaisPassivosAtual&gt;</v>
      </c>
      <c r="Q77" s="3"/>
      <c r="R77" s="3" t="s">
        <v>869</v>
      </c>
      <c r="S77" s="69" t="str">
        <f t="shared" si="75"/>
        <v/>
      </c>
      <c r="T77" s="3" t="str">
        <f t="shared" si="76"/>
        <v>&lt;/valorCCAPPOutrosAtosPotenciaisPassivosAnterior&gt;</v>
      </c>
      <c r="U77" s="3"/>
      <c r="V77" s="3"/>
      <c r="W77" s="3"/>
      <c r="X77" s="3"/>
      <c r="Y77" s="3"/>
      <c r="Z77" s="3"/>
    </row>
    <row r="78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Height="1" spans="1:26">
      <c r="A79" s="78" t="s">
        <v>870</v>
      </c>
      <c r="B79" s="79"/>
      <c r="C79" s="79"/>
      <c r="D79" s="79"/>
      <c r="E79" s="80"/>
      <c r="F79" s="3"/>
      <c r="G79" s="3"/>
      <c r="H79" s="3"/>
      <c r="I79" s="3"/>
      <c r="J79" s="3" t="s">
        <v>871</v>
      </c>
      <c r="K79" s="3"/>
      <c r="L79" s="3" t="s">
        <v>872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Height="1" spans="1:26">
      <c r="A80" s="162" t="s">
        <v>15</v>
      </c>
      <c r="B80" s="163" t="s">
        <v>873</v>
      </c>
      <c r="C80" s="164"/>
      <c r="D80" s="165" t="s">
        <v>388</v>
      </c>
      <c r="E80" s="166" t="s">
        <v>389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Height="1" spans="1:26">
      <c r="A81" s="167"/>
      <c r="B81" s="168" t="s">
        <v>616</v>
      </c>
      <c r="C81" s="169" t="s">
        <v>874</v>
      </c>
      <c r="D81" s="170"/>
      <c r="E81" s="17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Height="1" spans="1:26">
      <c r="A82" s="172" t="s">
        <v>23</v>
      </c>
      <c r="B82" s="173"/>
      <c r="C82" s="174"/>
      <c r="D82" s="175"/>
      <c r="E82" s="176"/>
      <c r="F82" s="3"/>
      <c r="G82" s="3"/>
      <c r="H82" s="3"/>
      <c r="I82" s="3"/>
      <c r="J82" s="3" t="str">
        <f t="shared" ref="J82:J141" si="77">IF(B82&lt;&gt;"",CONCATENATE("        &lt;fonteRecursosA14&gt;\r\n          &lt;codigoFonte&gt;",C82,"&lt;/codigoFonte&gt;\r\n          &lt;nomeFonte&gt;",B82,"&lt;/nomeFonte&gt;\r\n          &lt;valorexercicioatual&gt;",SUBSTITUTE(D82,",","."),"&lt;/valorexercicioatual&gt;\r\n          &lt;valorexercicioanterior&gt;",SUBSTITUTE(E82,",","."),"&lt;/valorexercicioanterior&gt;\r\n        &lt;fonteRecursosA14&gt;"),"")</f>
        <v/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Height="1" spans="1:26">
      <c r="A83" s="61" t="s">
        <v>26</v>
      </c>
      <c r="B83" s="177"/>
      <c r="C83" s="178"/>
      <c r="D83" s="179"/>
      <c r="E83" s="180"/>
      <c r="F83" s="3"/>
      <c r="G83" s="3"/>
      <c r="H83" s="3"/>
      <c r="I83" s="3"/>
      <c r="J83" s="3" t="str">
        <f t="shared" si="77"/>
        <v/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Height="1" spans="1:26">
      <c r="A84" s="61" t="s">
        <v>32</v>
      </c>
      <c r="B84" s="177"/>
      <c r="C84" s="178"/>
      <c r="D84" s="179"/>
      <c r="E84" s="180"/>
      <c r="F84" s="3"/>
      <c r="G84" s="3"/>
      <c r="H84" s="3"/>
      <c r="I84" s="3"/>
      <c r="J84" s="3" t="str">
        <f t="shared" si="77"/>
        <v/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Height="1" spans="1:26">
      <c r="A85" s="61" t="s">
        <v>38</v>
      </c>
      <c r="B85" s="177"/>
      <c r="C85" s="178"/>
      <c r="D85" s="179"/>
      <c r="E85" s="180"/>
      <c r="F85" s="3"/>
      <c r="G85" s="3"/>
      <c r="H85" s="3"/>
      <c r="I85" s="3"/>
      <c r="J85" s="3" t="str">
        <f t="shared" si="77"/>
        <v/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Height="1" spans="1:26">
      <c r="A86" s="61" t="s">
        <v>44</v>
      </c>
      <c r="B86" s="177"/>
      <c r="C86" s="178"/>
      <c r="D86" s="179"/>
      <c r="E86" s="180"/>
      <c r="F86" s="3"/>
      <c r="G86" s="3"/>
      <c r="H86" s="3"/>
      <c r="I86" s="3"/>
      <c r="J86" s="3" t="str">
        <f t="shared" si="77"/>
        <v/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Height="1" spans="1:26">
      <c r="A87" s="61" t="s">
        <v>50</v>
      </c>
      <c r="B87" s="177"/>
      <c r="C87" s="178"/>
      <c r="D87" s="179"/>
      <c r="E87" s="180"/>
      <c r="F87" s="3"/>
      <c r="G87" s="3"/>
      <c r="H87" s="3"/>
      <c r="I87" s="3"/>
      <c r="J87" s="3" t="str">
        <f t="shared" si="77"/>
        <v/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Height="1" spans="1:26">
      <c r="A88" s="61" t="s">
        <v>56</v>
      </c>
      <c r="B88" s="177"/>
      <c r="C88" s="178"/>
      <c r="D88" s="179"/>
      <c r="E88" s="180"/>
      <c r="F88" s="3"/>
      <c r="G88" s="3"/>
      <c r="H88" s="3"/>
      <c r="I88" s="3"/>
      <c r="J88" s="3" t="str">
        <f t="shared" si="77"/>
        <v/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Height="1" spans="1:26">
      <c r="A89" s="61" t="s">
        <v>62</v>
      </c>
      <c r="B89" s="177"/>
      <c r="C89" s="178"/>
      <c r="D89" s="179"/>
      <c r="E89" s="180"/>
      <c r="F89" s="3"/>
      <c r="G89" s="3"/>
      <c r="H89" s="3"/>
      <c r="I89" s="3"/>
      <c r="J89" s="3" t="str">
        <f t="shared" si="77"/>
        <v/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Height="1" spans="1:26">
      <c r="A90" s="61" t="s">
        <v>68</v>
      </c>
      <c r="B90" s="177"/>
      <c r="C90" s="178"/>
      <c r="D90" s="179"/>
      <c r="E90" s="180"/>
      <c r="F90" s="3"/>
      <c r="G90" s="3"/>
      <c r="H90" s="3"/>
      <c r="I90" s="3"/>
      <c r="J90" s="3" t="str">
        <f t="shared" si="77"/>
        <v/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Height="1" spans="1:26">
      <c r="A91" s="61" t="s">
        <v>74</v>
      </c>
      <c r="B91" s="177"/>
      <c r="C91" s="178"/>
      <c r="D91" s="179"/>
      <c r="E91" s="180"/>
      <c r="F91" s="3"/>
      <c r="G91" s="3"/>
      <c r="H91" s="3"/>
      <c r="I91" s="3"/>
      <c r="J91" s="3" t="str">
        <f t="shared" si="77"/>
        <v/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Height="1" spans="1:26">
      <c r="A92" s="61" t="s">
        <v>77</v>
      </c>
      <c r="B92" s="177"/>
      <c r="C92" s="178"/>
      <c r="D92" s="179"/>
      <c r="E92" s="180"/>
      <c r="F92" s="3"/>
      <c r="G92" s="3"/>
      <c r="H92" s="3"/>
      <c r="I92" s="3"/>
      <c r="J92" s="3" t="str">
        <f t="shared" si="77"/>
        <v/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Height="1" spans="1:26">
      <c r="A93" s="61" t="s">
        <v>83</v>
      </c>
      <c r="B93" s="177"/>
      <c r="C93" s="178"/>
      <c r="D93" s="179"/>
      <c r="E93" s="180"/>
      <c r="F93" s="3"/>
      <c r="G93" s="3"/>
      <c r="H93" s="3"/>
      <c r="I93" s="3"/>
      <c r="J93" s="3" t="str">
        <f t="shared" si="77"/>
        <v/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Height="1" spans="1:26">
      <c r="A94" s="61" t="s">
        <v>89</v>
      </c>
      <c r="B94" s="177"/>
      <c r="C94" s="178"/>
      <c r="D94" s="179"/>
      <c r="E94" s="180"/>
      <c r="F94" s="3"/>
      <c r="G94" s="3"/>
      <c r="H94" s="3"/>
      <c r="I94" s="3"/>
      <c r="J94" s="3" t="str">
        <f t="shared" si="77"/>
        <v/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Height="1" spans="1:26">
      <c r="A95" s="61" t="s">
        <v>95</v>
      </c>
      <c r="B95" s="177"/>
      <c r="C95" s="178"/>
      <c r="D95" s="179"/>
      <c r="E95" s="180"/>
      <c r="F95" s="3"/>
      <c r="G95" s="3"/>
      <c r="H95" s="3"/>
      <c r="I95" s="3"/>
      <c r="J95" s="3" t="str">
        <f t="shared" si="77"/>
        <v/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Height="1" spans="1:26">
      <c r="A96" s="61" t="s">
        <v>101</v>
      </c>
      <c r="B96" s="177"/>
      <c r="C96" s="178"/>
      <c r="D96" s="179"/>
      <c r="E96" s="180"/>
      <c r="F96" s="3"/>
      <c r="G96" s="3"/>
      <c r="H96" s="3"/>
      <c r="I96" s="3"/>
      <c r="J96" s="3" t="str">
        <f t="shared" si="77"/>
        <v/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Height="1" spans="1:26">
      <c r="A97" s="61" t="s">
        <v>442</v>
      </c>
      <c r="B97" s="177"/>
      <c r="C97" s="178"/>
      <c r="D97" s="179"/>
      <c r="E97" s="180"/>
      <c r="F97" s="3"/>
      <c r="G97" s="3"/>
      <c r="H97" s="3"/>
      <c r="I97" s="3"/>
      <c r="J97" s="3" t="str">
        <f t="shared" si="77"/>
        <v/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Height="1" spans="1:26">
      <c r="A98" s="61" t="s">
        <v>107</v>
      </c>
      <c r="B98" s="177"/>
      <c r="C98" s="178"/>
      <c r="D98" s="179"/>
      <c r="E98" s="180"/>
      <c r="F98" s="3"/>
      <c r="G98" s="3"/>
      <c r="H98" s="3"/>
      <c r="I98" s="3"/>
      <c r="J98" s="3" t="str">
        <f t="shared" si="77"/>
        <v/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Height="1" spans="1:26">
      <c r="A99" s="61" t="s">
        <v>110</v>
      </c>
      <c r="B99" s="177"/>
      <c r="C99" s="178"/>
      <c r="D99" s="179"/>
      <c r="E99" s="180"/>
      <c r="F99" s="3"/>
      <c r="G99" s="3"/>
      <c r="H99" s="3"/>
      <c r="I99" s="3"/>
      <c r="J99" s="3" t="str">
        <f t="shared" si="77"/>
        <v/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Height="1" spans="1:26">
      <c r="A100" s="61" t="s">
        <v>113</v>
      </c>
      <c r="B100" s="177"/>
      <c r="C100" s="178"/>
      <c r="D100" s="179"/>
      <c r="E100" s="180"/>
      <c r="F100" s="3"/>
      <c r="G100" s="3"/>
      <c r="H100" s="3"/>
      <c r="I100" s="3"/>
      <c r="J100" s="3" t="str">
        <f t="shared" si="77"/>
        <v/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Height="1" spans="1:26">
      <c r="A101" s="61" t="s">
        <v>116</v>
      </c>
      <c r="B101" s="177"/>
      <c r="C101" s="178"/>
      <c r="D101" s="179"/>
      <c r="E101" s="180"/>
      <c r="F101" s="3"/>
      <c r="G101" s="3"/>
      <c r="H101" s="3"/>
      <c r="I101" s="3"/>
      <c r="J101" s="3" t="str">
        <f t="shared" si="77"/>
        <v/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Height="1" spans="1:26">
      <c r="A102" s="61" t="s">
        <v>122</v>
      </c>
      <c r="B102" s="177"/>
      <c r="C102" s="178"/>
      <c r="D102" s="179"/>
      <c r="E102" s="180"/>
      <c r="F102" s="3"/>
      <c r="G102" s="3"/>
      <c r="H102" s="3"/>
      <c r="I102" s="3"/>
      <c r="J102" s="3" t="str">
        <f t="shared" si="77"/>
        <v/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Height="1" spans="1:26">
      <c r="A103" s="61" t="s">
        <v>128</v>
      </c>
      <c r="B103" s="177"/>
      <c r="C103" s="178"/>
      <c r="D103" s="179"/>
      <c r="E103" s="180"/>
      <c r="F103" s="3"/>
      <c r="G103" s="3"/>
      <c r="H103" s="3"/>
      <c r="I103" s="3"/>
      <c r="J103" s="3" t="str">
        <f t="shared" si="77"/>
        <v/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Height="1" spans="1:26">
      <c r="A104" s="61" t="s">
        <v>131</v>
      </c>
      <c r="B104" s="177"/>
      <c r="C104" s="178"/>
      <c r="D104" s="179"/>
      <c r="E104" s="180"/>
      <c r="F104" s="3"/>
      <c r="G104" s="3"/>
      <c r="H104" s="3"/>
      <c r="I104" s="3"/>
      <c r="J104" s="3" t="str">
        <f t="shared" si="77"/>
        <v/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Height="1" spans="1:26">
      <c r="A105" s="61" t="s">
        <v>136</v>
      </c>
      <c r="B105" s="177"/>
      <c r="C105" s="178"/>
      <c r="D105" s="179"/>
      <c r="E105" s="180"/>
      <c r="F105" s="3"/>
      <c r="G105" s="3"/>
      <c r="H105" s="3"/>
      <c r="I105" s="3"/>
      <c r="J105" s="3" t="str">
        <f t="shared" si="77"/>
        <v/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Height="1" spans="1:26">
      <c r="A106" s="61" t="s">
        <v>141</v>
      </c>
      <c r="B106" s="177"/>
      <c r="C106" s="178"/>
      <c r="D106" s="179"/>
      <c r="E106" s="180"/>
      <c r="F106" s="3"/>
      <c r="G106" s="3"/>
      <c r="H106" s="3"/>
      <c r="I106" s="3"/>
      <c r="J106" s="3" t="str">
        <f t="shared" si="77"/>
        <v/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Height="1" spans="1:26">
      <c r="A107" s="61" t="s">
        <v>144</v>
      </c>
      <c r="B107" s="177"/>
      <c r="C107" s="178"/>
      <c r="D107" s="179"/>
      <c r="E107" s="180"/>
      <c r="F107" s="3"/>
      <c r="G107" s="3"/>
      <c r="H107" s="3"/>
      <c r="I107" s="3"/>
      <c r="J107" s="3" t="str">
        <f t="shared" si="77"/>
        <v/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Height="1" spans="1:26">
      <c r="A108" s="61" t="s">
        <v>147</v>
      </c>
      <c r="B108" s="177"/>
      <c r="C108" s="178"/>
      <c r="D108" s="179"/>
      <c r="E108" s="180"/>
      <c r="F108" s="3"/>
      <c r="G108" s="3"/>
      <c r="H108" s="3"/>
      <c r="I108" s="3"/>
      <c r="J108" s="3" t="str">
        <f t="shared" si="77"/>
        <v/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Height="1" spans="1:26">
      <c r="A109" s="61" t="s">
        <v>150</v>
      </c>
      <c r="B109" s="177"/>
      <c r="C109" s="178"/>
      <c r="D109" s="179"/>
      <c r="E109" s="180"/>
      <c r="F109" s="3"/>
      <c r="G109" s="3"/>
      <c r="H109" s="3"/>
      <c r="I109" s="3"/>
      <c r="J109" s="3" t="str">
        <f t="shared" si="77"/>
        <v/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Height="1" spans="1:26">
      <c r="A110" s="61" t="s">
        <v>153</v>
      </c>
      <c r="B110" s="177"/>
      <c r="C110" s="178"/>
      <c r="D110" s="179"/>
      <c r="E110" s="180"/>
      <c r="F110" s="3"/>
      <c r="G110" s="3"/>
      <c r="H110" s="3"/>
      <c r="I110" s="3"/>
      <c r="J110" s="3" t="str">
        <f t="shared" si="77"/>
        <v/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Height="1" spans="1:26">
      <c r="A111" s="61" t="s">
        <v>158</v>
      </c>
      <c r="B111" s="177"/>
      <c r="C111" s="178"/>
      <c r="D111" s="179"/>
      <c r="E111" s="180"/>
      <c r="F111" s="3"/>
      <c r="G111" s="3"/>
      <c r="H111" s="3"/>
      <c r="I111" s="3"/>
      <c r="J111" s="3" t="str">
        <f t="shared" si="77"/>
        <v/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Height="1" spans="1:26">
      <c r="A112" s="61" t="s">
        <v>160</v>
      </c>
      <c r="B112" s="177"/>
      <c r="C112" s="178"/>
      <c r="D112" s="179"/>
      <c r="E112" s="180"/>
      <c r="F112" s="3"/>
      <c r="G112" s="3"/>
      <c r="H112" s="3"/>
      <c r="I112" s="3"/>
      <c r="J112" s="3" t="str">
        <f t="shared" si="77"/>
        <v/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Height="1" spans="1:26">
      <c r="A113" s="61" t="s">
        <v>176</v>
      </c>
      <c r="B113" s="177"/>
      <c r="C113" s="178"/>
      <c r="D113" s="179"/>
      <c r="E113" s="180"/>
      <c r="F113" s="3"/>
      <c r="G113" s="3"/>
      <c r="H113" s="3"/>
      <c r="I113" s="3"/>
      <c r="J113" s="3" t="str">
        <f t="shared" si="77"/>
        <v/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Height="1" spans="1:26">
      <c r="A114" s="61" t="s">
        <v>184</v>
      </c>
      <c r="B114" s="177"/>
      <c r="C114" s="178"/>
      <c r="D114" s="179"/>
      <c r="E114" s="180"/>
      <c r="F114" s="3"/>
      <c r="G114" s="3"/>
      <c r="H114" s="3"/>
      <c r="I114" s="3"/>
      <c r="J114" s="3" t="str">
        <f t="shared" si="77"/>
        <v/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Height="1" spans="1:26">
      <c r="A115" s="61" t="s">
        <v>192</v>
      </c>
      <c r="B115" s="177"/>
      <c r="C115" s="178"/>
      <c r="D115" s="179"/>
      <c r="E115" s="180"/>
      <c r="F115" s="3"/>
      <c r="G115" s="3"/>
      <c r="H115" s="3"/>
      <c r="I115" s="3"/>
      <c r="J115" s="3" t="str">
        <f t="shared" si="77"/>
        <v/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Height="1" spans="1:26">
      <c r="A116" s="61" t="s">
        <v>738</v>
      </c>
      <c r="B116" s="177"/>
      <c r="C116" s="178"/>
      <c r="D116" s="179"/>
      <c r="E116" s="180"/>
      <c r="F116" s="3"/>
      <c r="G116" s="3"/>
      <c r="H116" s="3"/>
      <c r="I116" s="3"/>
      <c r="J116" s="3" t="str">
        <f t="shared" si="77"/>
        <v/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Height="1" spans="1:26">
      <c r="A117" s="61" t="s">
        <v>743</v>
      </c>
      <c r="B117" s="177"/>
      <c r="C117" s="178"/>
      <c r="D117" s="179"/>
      <c r="E117" s="180"/>
      <c r="F117" s="3"/>
      <c r="G117" s="3"/>
      <c r="H117" s="3"/>
      <c r="I117" s="3"/>
      <c r="J117" s="3" t="str">
        <f t="shared" si="77"/>
        <v/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Height="1" spans="1:26">
      <c r="A118" s="61" t="s">
        <v>207</v>
      </c>
      <c r="B118" s="177"/>
      <c r="C118" s="178"/>
      <c r="D118" s="179"/>
      <c r="E118" s="180"/>
      <c r="F118" s="3"/>
      <c r="G118" s="3"/>
      <c r="H118" s="3"/>
      <c r="I118" s="3"/>
      <c r="J118" s="3" t="str">
        <f t="shared" si="77"/>
        <v/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Height="1" spans="1:26">
      <c r="A119" s="61" t="s">
        <v>215</v>
      </c>
      <c r="B119" s="177"/>
      <c r="C119" s="178"/>
      <c r="D119" s="179"/>
      <c r="E119" s="180"/>
      <c r="F119" s="3"/>
      <c r="G119" s="3"/>
      <c r="H119" s="3"/>
      <c r="I119" s="3"/>
      <c r="J119" s="3" t="str">
        <f t="shared" si="77"/>
        <v/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Height="1" spans="1:26">
      <c r="A120" s="61" t="s">
        <v>223</v>
      </c>
      <c r="B120" s="177"/>
      <c r="C120" s="178"/>
      <c r="D120" s="179"/>
      <c r="E120" s="180"/>
      <c r="F120" s="3"/>
      <c r="G120" s="3"/>
      <c r="H120" s="3"/>
      <c r="I120" s="3"/>
      <c r="J120" s="3" t="str">
        <f t="shared" si="77"/>
        <v/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Height="1" spans="1:26">
      <c r="A121" s="61" t="s">
        <v>282</v>
      </c>
      <c r="B121" s="177"/>
      <c r="C121" s="178"/>
      <c r="D121" s="179"/>
      <c r="E121" s="180"/>
      <c r="F121" s="3"/>
      <c r="G121" s="3"/>
      <c r="H121" s="3"/>
      <c r="I121" s="3"/>
      <c r="J121" s="3" t="str">
        <f t="shared" si="77"/>
        <v/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Height="1" spans="1:26">
      <c r="A122" s="61" t="s">
        <v>231</v>
      </c>
      <c r="B122" s="177"/>
      <c r="C122" s="178"/>
      <c r="D122" s="179"/>
      <c r="E122" s="180"/>
      <c r="F122" s="3"/>
      <c r="G122" s="3"/>
      <c r="H122" s="3"/>
      <c r="I122" s="3"/>
      <c r="J122" s="3" t="str">
        <f t="shared" si="77"/>
        <v/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Height="1" spans="1:26">
      <c r="A123" s="61" t="s">
        <v>234</v>
      </c>
      <c r="B123" s="177"/>
      <c r="C123" s="178"/>
      <c r="D123" s="179"/>
      <c r="E123" s="180"/>
      <c r="F123" s="3"/>
      <c r="G123" s="3"/>
      <c r="H123" s="3"/>
      <c r="I123" s="3"/>
      <c r="J123" s="3" t="str">
        <f t="shared" si="77"/>
        <v/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Height="1" spans="1:26">
      <c r="A124" s="61" t="s">
        <v>237</v>
      </c>
      <c r="B124" s="177"/>
      <c r="C124" s="178"/>
      <c r="D124" s="179"/>
      <c r="E124" s="180"/>
      <c r="F124" s="3"/>
      <c r="G124" s="3"/>
      <c r="H124" s="3"/>
      <c r="I124" s="3"/>
      <c r="J124" s="3" t="str">
        <f t="shared" si="77"/>
        <v/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Height="1" spans="1:26">
      <c r="A125" s="61" t="s">
        <v>240</v>
      </c>
      <c r="B125" s="177"/>
      <c r="C125" s="178"/>
      <c r="D125" s="179"/>
      <c r="E125" s="180"/>
      <c r="F125" s="3"/>
      <c r="G125" s="3"/>
      <c r="H125" s="3"/>
      <c r="I125" s="3"/>
      <c r="J125" s="3" t="str">
        <f t="shared" si="77"/>
        <v/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Height="1" spans="1:26">
      <c r="A126" s="61" t="s">
        <v>248</v>
      </c>
      <c r="B126" s="177"/>
      <c r="C126" s="178"/>
      <c r="D126" s="179"/>
      <c r="E126" s="180"/>
      <c r="F126" s="3"/>
      <c r="G126" s="3"/>
      <c r="H126" s="3"/>
      <c r="I126" s="3"/>
      <c r="J126" s="3" t="str">
        <f t="shared" si="77"/>
        <v/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Height="1" spans="1:26">
      <c r="A127" s="61" t="s">
        <v>256</v>
      </c>
      <c r="B127" s="177"/>
      <c r="C127" s="178"/>
      <c r="D127" s="179"/>
      <c r="E127" s="180"/>
      <c r="F127" s="3"/>
      <c r="G127" s="3"/>
      <c r="H127" s="3"/>
      <c r="I127" s="3"/>
      <c r="J127" s="3" t="str">
        <f t="shared" si="77"/>
        <v/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Height="1" spans="1:26">
      <c r="A128" s="61" t="s">
        <v>259</v>
      </c>
      <c r="B128" s="177"/>
      <c r="C128" s="178"/>
      <c r="D128" s="179"/>
      <c r="E128" s="180"/>
      <c r="F128" s="3"/>
      <c r="G128" s="3"/>
      <c r="H128" s="3"/>
      <c r="I128" s="3"/>
      <c r="J128" s="3" t="str">
        <f t="shared" si="77"/>
        <v/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Height="1" spans="1:26">
      <c r="A129" s="61" t="s">
        <v>266</v>
      </c>
      <c r="B129" s="177"/>
      <c r="C129" s="178"/>
      <c r="D129" s="179"/>
      <c r="E129" s="180"/>
      <c r="F129" s="3"/>
      <c r="G129" s="3"/>
      <c r="H129" s="3"/>
      <c r="I129" s="3"/>
      <c r="J129" s="3" t="str">
        <f t="shared" si="77"/>
        <v/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Height="1" spans="1:26">
      <c r="A130" s="61" t="s">
        <v>273</v>
      </c>
      <c r="B130" s="177"/>
      <c r="C130" s="178"/>
      <c r="D130" s="179"/>
      <c r="E130" s="180"/>
      <c r="F130" s="3"/>
      <c r="G130" s="3"/>
      <c r="H130" s="3"/>
      <c r="I130" s="3"/>
      <c r="J130" s="3" t="str">
        <f t="shared" si="77"/>
        <v/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Height="1" spans="1:26">
      <c r="A131" s="61" t="s">
        <v>276</v>
      </c>
      <c r="B131" s="177"/>
      <c r="C131" s="178"/>
      <c r="D131" s="179"/>
      <c r="E131" s="180"/>
      <c r="F131" s="3"/>
      <c r="G131" s="3"/>
      <c r="H131" s="3"/>
      <c r="I131" s="3"/>
      <c r="J131" s="3" t="str">
        <f t="shared" si="77"/>
        <v/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Height="1" spans="1:26">
      <c r="A132" s="61" t="s">
        <v>279</v>
      </c>
      <c r="B132" s="177"/>
      <c r="C132" s="178"/>
      <c r="D132" s="179"/>
      <c r="E132" s="180"/>
      <c r="F132" s="3"/>
      <c r="G132" s="3"/>
      <c r="H132" s="3"/>
      <c r="I132" s="3"/>
      <c r="J132" s="3" t="str">
        <f t="shared" si="77"/>
        <v/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Height="1" spans="1:26">
      <c r="A133" s="61" t="s">
        <v>875</v>
      </c>
      <c r="B133" s="177"/>
      <c r="C133" s="178"/>
      <c r="D133" s="179"/>
      <c r="E133" s="180"/>
      <c r="F133" s="3"/>
      <c r="G133" s="3"/>
      <c r="H133" s="3"/>
      <c r="I133" s="3"/>
      <c r="J133" s="3" t="str">
        <f t="shared" si="77"/>
        <v/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Height="1" spans="1:26">
      <c r="A134" s="61" t="s">
        <v>876</v>
      </c>
      <c r="B134" s="177"/>
      <c r="C134" s="178"/>
      <c r="D134" s="179"/>
      <c r="E134" s="180"/>
      <c r="F134" s="3"/>
      <c r="G134" s="3"/>
      <c r="H134" s="3"/>
      <c r="I134" s="3"/>
      <c r="J134" s="3" t="str">
        <f t="shared" si="77"/>
        <v/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Height="1" spans="1:26">
      <c r="A135" s="61" t="s">
        <v>877</v>
      </c>
      <c r="B135" s="177"/>
      <c r="C135" s="178"/>
      <c r="D135" s="179"/>
      <c r="E135" s="180"/>
      <c r="F135" s="3"/>
      <c r="G135" s="3"/>
      <c r="H135" s="3"/>
      <c r="I135" s="3"/>
      <c r="J135" s="3" t="str">
        <f t="shared" si="77"/>
        <v/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Height="1" spans="1:26">
      <c r="A136" s="61" t="s">
        <v>878</v>
      </c>
      <c r="B136" s="177"/>
      <c r="C136" s="178"/>
      <c r="D136" s="179"/>
      <c r="E136" s="180"/>
      <c r="F136" s="3"/>
      <c r="G136" s="3"/>
      <c r="H136" s="3"/>
      <c r="I136" s="3"/>
      <c r="J136" s="3" t="str">
        <f t="shared" si="77"/>
        <v/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Height="1" spans="1:26">
      <c r="A137" s="61" t="s">
        <v>879</v>
      </c>
      <c r="B137" s="177"/>
      <c r="C137" s="178"/>
      <c r="D137" s="179"/>
      <c r="E137" s="180"/>
      <c r="F137" s="3"/>
      <c r="G137" s="3"/>
      <c r="H137" s="3"/>
      <c r="I137" s="3"/>
      <c r="J137" s="3" t="str">
        <f t="shared" si="77"/>
        <v/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Height="1" spans="1:26">
      <c r="A138" s="61" t="s">
        <v>880</v>
      </c>
      <c r="B138" s="177"/>
      <c r="C138" s="178"/>
      <c r="D138" s="179"/>
      <c r="E138" s="180"/>
      <c r="F138" s="3"/>
      <c r="G138" s="3"/>
      <c r="H138" s="3"/>
      <c r="I138" s="3"/>
      <c r="J138" s="3" t="str">
        <f t="shared" si="77"/>
        <v/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Height="1" spans="1:26">
      <c r="A139" s="61" t="s">
        <v>881</v>
      </c>
      <c r="B139" s="177"/>
      <c r="C139" s="178"/>
      <c r="D139" s="179"/>
      <c r="E139" s="180"/>
      <c r="F139" s="3"/>
      <c r="G139" s="3"/>
      <c r="H139" s="3"/>
      <c r="I139" s="3"/>
      <c r="J139" s="3" t="str">
        <f t="shared" si="77"/>
        <v/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Height="1" spans="1:26">
      <c r="A140" s="61" t="s">
        <v>882</v>
      </c>
      <c r="B140" s="177"/>
      <c r="C140" s="178"/>
      <c r="D140" s="179"/>
      <c r="E140" s="180"/>
      <c r="F140" s="3"/>
      <c r="G140" s="3"/>
      <c r="H140" s="3"/>
      <c r="I140" s="3"/>
      <c r="J140" s="3" t="str">
        <f t="shared" si="77"/>
        <v/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Height="1" spans="1:26">
      <c r="A141" s="65" t="s">
        <v>883</v>
      </c>
      <c r="B141" s="181"/>
      <c r="C141" s="182"/>
      <c r="D141" s="183"/>
      <c r="E141" s="184"/>
      <c r="F141" s="3"/>
      <c r="G141" s="3"/>
      <c r="H141" s="3"/>
      <c r="I141" s="3"/>
      <c r="J141" s="3" t="str">
        <f t="shared" si="77"/>
        <v/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Height="1" spans="1:26">
      <c r="A142" s="72" t="s">
        <v>884</v>
      </c>
      <c r="B142" s="185" t="s">
        <v>885</v>
      </c>
      <c r="C142" s="186"/>
      <c r="D142" s="157">
        <f t="shared" ref="D142:E142" si="78">SUM(D82:D141)</f>
        <v>0</v>
      </c>
      <c r="E142" s="158">
        <f t="shared" si="78"/>
        <v>0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Height="1" spans="1:26">
      <c r="A143" s="13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Height="1" spans="1:26">
      <c r="A144" s="13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Height="1" spans="1:26">
      <c r="A145" s="132"/>
      <c r="B145" s="3"/>
      <c r="C145" s="3"/>
      <c r="D145" s="3"/>
      <c r="E145" s="3"/>
      <c r="F145" s="3"/>
      <c r="G145" s="3"/>
      <c r="H145" s="3"/>
      <c r="I145" s="3"/>
      <c r="J145" s="3" t="s">
        <v>886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Height="1" spans="1:26">
      <c r="A146" s="132"/>
      <c r="B146" s="3"/>
      <c r="C146" s="3"/>
      <c r="D146" s="3"/>
      <c r="E146" s="3"/>
      <c r="F146" s="3"/>
      <c r="G146" s="3"/>
      <c r="H146" s="3"/>
      <c r="I146" s="3"/>
      <c r="J146" s="3" t="s">
        <v>887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Height="1" spans="1:26">
      <c r="A147" s="132"/>
      <c r="B147" s="3"/>
      <c r="C147" s="3"/>
      <c r="D147" s="3"/>
      <c r="E147" s="3"/>
      <c r="F147" s="3"/>
      <c r="G147" s="3"/>
      <c r="H147" s="3"/>
      <c r="I147" s="3"/>
      <c r="J147" s="3" t="s">
        <v>888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Height="1" spans="1:26">
      <c r="A148" s="13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Height="1" spans="1:26">
      <c r="A149" s="13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Height="1" spans="1:26">
      <c r="A150" s="13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Height="1" spans="1:26">
      <c r="A151" s="13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Height="1" spans="1:26">
      <c r="A152" s="13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Height="1" spans="1:26">
      <c r="A153" s="13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Height="1" spans="1:26">
      <c r="A154" s="13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Height="1" spans="1:26">
      <c r="A155" s="13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Height="1" spans="1:26">
      <c r="A156" s="13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Height="1" spans="1:26">
      <c r="A157" s="13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Height="1" spans="1:26">
      <c r="A158" s="13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Height="1" spans="1:26">
      <c r="A159" s="13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Height="1" spans="1:26">
      <c r="A160" s="13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Height="1" spans="1:26">
      <c r="A161" s="13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Height="1" spans="1:26">
      <c r="A162" s="13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Height="1" spans="1:26">
      <c r="A163" s="13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Height="1" spans="1:26">
      <c r="A164" s="13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Height="1" spans="1:26">
      <c r="A165" s="13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Height="1" spans="1:26">
      <c r="A166" s="13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Height="1" spans="1:26">
      <c r="A167" s="13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Height="1" spans="1:26">
      <c r="A168" s="13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Height="1" spans="1:26">
      <c r="A169" s="13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Height="1" spans="1:26">
      <c r="A170" s="13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Height="1" spans="1:26">
      <c r="A171" s="13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Height="1" spans="1:26">
      <c r="A172" s="13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Height="1" spans="1:26">
      <c r="A173" s="13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Height="1" spans="1:26">
      <c r="A174" s="13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Height="1" spans="1:26">
      <c r="A175" s="13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Height="1" spans="1:26">
      <c r="A176" s="13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Height="1" spans="1:26">
      <c r="A177" s="13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Height="1" spans="1:26">
      <c r="A178" s="13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Height="1" spans="1:26">
      <c r="A179" s="13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Height="1" spans="1:26">
      <c r="A180" s="13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Height="1" spans="1:26">
      <c r="A181" s="13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Height="1" spans="1:26">
      <c r="A182" s="13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Height="1" spans="1:26">
      <c r="A183" s="13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Height="1" spans="1:26">
      <c r="A184" s="13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Height="1" spans="1:26">
      <c r="A185" s="13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Height="1" spans="1:26">
      <c r="A186" s="13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Height="1" spans="1:26">
      <c r="A187" s="13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Height="1" spans="1:26">
      <c r="A188" s="13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Height="1" spans="1:26">
      <c r="A189" s="13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Height="1" spans="1:26">
      <c r="A190" s="13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Height="1" spans="1:26">
      <c r="A191" s="13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Height="1" spans="1:26">
      <c r="A192" s="13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Height="1" spans="1:26">
      <c r="A193" s="13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Height="1" spans="1:26">
      <c r="A194" s="13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Height="1" spans="1:26">
      <c r="A195" s="13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Height="1" spans="1:26">
      <c r="A196" s="13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Height="1" spans="1:26">
      <c r="A197" s="13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Height="1" spans="1:26">
      <c r="A198" s="13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Height="1" spans="1:26">
      <c r="A199" s="13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Height="1" spans="1:26">
      <c r="A200" s="13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Height="1" spans="1:26">
      <c r="A201" s="13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Height="1" spans="1:26">
      <c r="A202" s="13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Height="1" spans="1:26">
      <c r="A203" s="13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Height="1" spans="1:26">
      <c r="A204" s="13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Height="1" spans="1:26">
      <c r="A205" s="13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Height="1" spans="1:26">
      <c r="A206" s="13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Height="1" spans="1:26">
      <c r="A207" s="13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Height="1" spans="1:26">
      <c r="A208" s="13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Height="1" spans="1:26">
      <c r="A209" s="13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Height="1" spans="1:26">
      <c r="A210" s="13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Height="1" spans="1:26">
      <c r="A211" s="13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Height="1" spans="1:26">
      <c r="A212" s="13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Height="1" spans="1:26">
      <c r="A213" s="13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Height="1" spans="1:26">
      <c r="A214" s="13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Height="1" spans="1:26">
      <c r="A215" s="13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Height="1" spans="1:26">
      <c r="A216" s="13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Height="1" spans="1:26">
      <c r="A217" s="13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Height="1" spans="1:26">
      <c r="A218" s="13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Height="1" spans="1:26">
      <c r="A219" s="13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Height="1" spans="1:26">
      <c r="A220" s="13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Height="1" spans="1:26">
      <c r="A221" s="13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Height="1" spans="1:26">
      <c r="A222" s="13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Height="1" spans="1:26">
      <c r="A223" s="13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Height="1" spans="1:26">
      <c r="A224" s="13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Height="1" spans="1:26">
      <c r="A225" s="13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Height="1" spans="1:26">
      <c r="A226" s="13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Height="1" spans="1:26">
      <c r="A227" s="13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Height="1" spans="1:26">
      <c r="A228" s="13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Height="1" spans="1:26">
      <c r="A229" s="13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Height="1" spans="1:26">
      <c r="A230" s="13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Height="1" spans="1:26">
      <c r="A231" s="13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Height="1" spans="1:26">
      <c r="A232" s="13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Height="1" spans="1:26">
      <c r="A233" s="13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Height="1" spans="1:26">
      <c r="A234" s="13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Height="1" spans="1:26">
      <c r="A235" s="13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Height="1" spans="1:26">
      <c r="A236" s="13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Height="1" spans="1:26">
      <c r="A237" s="13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Height="1" spans="1:26">
      <c r="A238" s="13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Height="1" spans="1:26">
      <c r="A239" s="13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Height="1" spans="1:26">
      <c r="A240" s="13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Height="1" spans="1:26">
      <c r="A241" s="13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Height="1" spans="1:26">
      <c r="A242" s="13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Height="1" spans="1:26">
      <c r="A243" s="13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Height="1" spans="1:26">
      <c r="A244" s="13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Height="1" spans="1:26">
      <c r="A245" s="13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Height="1" spans="1:26">
      <c r="A246" s="13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Height="1" spans="1:26">
      <c r="A247" s="13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Height="1" spans="1:26">
      <c r="A248" s="13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Height="1" spans="1:26">
      <c r="A249" s="13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Height="1" spans="1:26">
      <c r="A250" s="13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Height="1" spans="1:26">
      <c r="A251" s="13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Height="1" spans="1:26">
      <c r="A252" s="13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Height="1" spans="1:26">
      <c r="A253" s="13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Height="1" spans="1:26">
      <c r="A254" s="13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Height="1" spans="1:26">
      <c r="A255" s="13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Height="1" spans="1:26">
      <c r="A256" s="13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Height="1" spans="1:26">
      <c r="A257" s="13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Height="1" spans="1:26">
      <c r="A258" s="13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Height="1" spans="1:26">
      <c r="A259" s="13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Height="1" spans="1:26">
      <c r="A260" s="13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Height="1" spans="1:26">
      <c r="A261" s="13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Height="1" spans="1:26">
      <c r="A262" s="13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Height="1" spans="1:26">
      <c r="A263" s="13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Height="1" spans="1:26">
      <c r="A264" s="13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Height="1" spans="1:26">
      <c r="A265" s="13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Height="1" spans="1:26">
      <c r="A266" s="13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Height="1" spans="1:26">
      <c r="A267" s="13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Height="1" spans="1:26">
      <c r="A268" s="13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Height="1" spans="1:26">
      <c r="A269" s="13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Height="1" spans="1:26">
      <c r="A270" s="13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Height="1" spans="1:26">
      <c r="A271" s="13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Height="1" spans="1:26">
      <c r="A272" s="13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Height="1" spans="1:26">
      <c r="A273" s="13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Height="1" spans="1:26">
      <c r="A274" s="13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Height="1" spans="1:26">
      <c r="A275" s="13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Height="1" spans="1:26">
      <c r="A276" s="13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Height="1" spans="1:26">
      <c r="A277" s="13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Height="1" spans="1:26">
      <c r="A278" s="13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Height="1" spans="1:26">
      <c r="A279" s="13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Height="1" spans="1:26">
      <c r="A280" s="13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Height="1" spans="1:26">
      <c r="A281" s="13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Height="1" spans="1:26">
      <c r="A282" s="13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Height="1" spans="1:26">
      <c r="A283" s="13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Height="1" spans="1:26">
      <c r="A284" s="13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Height="1" spans="1:26">
      <c r="A285" s="13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Height="1" spans="1:26">
      <c r="A286" s="13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Height="1" spans="1:26">
      <c r="A287" s="13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Height="1" spans="1:26">
      <c r="A288" s="13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Height="1" spans="1:26">
      <c r="A289" s="13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Height="1" spans="1:26">
      <c r="A290" s="13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Height="1" spans="1:26">
      <c r="A291" s="13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Height="1" spans="1:26">
      <c r="A292" s="13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Height="1" spans="1:26">
      <c r="A293" s="13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Height="1" spans="1:26">
      <c r="A294" s="13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Height="1" spans="1:26">
      <c r="A295" s="13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Height="1" spans="1:26">
      <c r="A296" s="13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Height="1" spans="1:26">
      <c r="A297" s="13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Height="1" spans="1:26">
      <c r="A298" s="13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Height="1" spans="1:26">
      <c r="A299" s="13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Height="1" spans="1:26">
      <c r="A300" s="13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Height="1" spans="1:26">
      <c r="A301" s="13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Height="1" spans="1:26">
      <c r="A302" s="13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Height="1" spans="1:26">
      <c r="A303" s="13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Height="1" spans="1:26">
      <c r="A304" s="13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Height="1" spans="1:26">
      <c r="A305" s="13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Height="1" spans="1:26">
      <c r="A306" s="13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Height="1" spans="1:26">
      <c r="A307" s="13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Height="1" spans="1:26">
      <c r="A308" s="13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Height="1" spans="1:26">
      <c r="A309" s="13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Height="1" spans="1:26">
      <c r="A310" s="13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Height="1" spans="1:26">
      <c r="A311" s="13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Height="1" spans="1:26">
      <c r="A312" s="13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Height="1" spans="1:26">
      <c r="A313" s="13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Height="1" spans="1:26">
      <c r="A314" s="13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Height="1" spans="1:26">
      <c r="A315" s="13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Height="1" spans="1:26">
      <c r="A316" s="13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Height="1" spans="1:26">
      <c r="A317" s="13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Height="1" spans="1:26">
      <c r="A318" s="13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Height="1" spans="1:26">
      <c r="A319" s="13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Height="1" spans="1:26">
      <c r="A320" s="13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Height="1" spans="1:26">
      <c r="A321" s="13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Height="1" spans="1:26">
      <c r="A322" s="13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Height="1" spans="1:26">
      <c r="A323" s="13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Height="1" spans="1:26">
      <c r="A324" s="13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Height="1" spans="1:26">
      <c r="A325" s="13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Height="1" spans="1:26">
      <c r="A326" s="13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Height="1" spans="1:26">
      <c r="A327" s="13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Height="1" spans="1:26">
      <c r="A328" s="13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Height="1" spans="1:26">
      <c r="A329" s="13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Height="1" spans="1:26">
      <c r="A330" s="13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Height="1" spans="1:26">
      <c r="A331" s="13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Height="1" spans="1:26">
      <c r="A332" s="13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Height="1" spans="1:26">
      <c r="A333" s="13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Height="1" spans="1:26">
      <c r="A334" s="13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Height="1" spans="1:26">
      <c r="A335" s="13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Height="1" spans="1:26">
      <c r="A336" s="13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Height="1" spans="1:26">
      <c r="A337" s="13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Height="1" spans="1:26">
      <c r="A338" s="13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Height="1" spans="1:26">
      <c r="A339" s="13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Height="1" spans="1:26">
      <c r="A340" s="13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Height="1" spans="1:26">
      <c r="A341" s="13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Height="1" spans="1:26">
      <c r="A342" s="13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Height="1" spans="1:26">
      <c r="A343" s="13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Height="1" spans="1:26">
      <c r="A344" s="13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Height="1" spans="1:26">
      <c r="A345" s="13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Height="1" spans="1:26">
      <c r="A346" s="13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Height="1" spans="1:26">
      <c r="A347" s="13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Height="1" spans="1:26">
      <c r="A348" s="13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Height="1" spans="1:26">
      <c r="A349" s="13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Height="1" spans="1:26">
      <c r="A350" s="13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Height="1" spans="1:26">
      <c r="A351" s="13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Height="1" spans="1:26">
      <c r="A352" s="13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Height="1" spans="1:26">
      <c r="A353" s="13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Height="1" spans="1:26">
      <c r="A354" s="13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Height="1" spans="1:26">
      <c r="A355" s="13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Height="1" spans="1:26">
      <c r="A356" s="13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Height="1" spans="1:26">
      <c r="A357" s="13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Height="1" spans="1:26">
      <c r="A358" s="13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Height="1" spans="1:26">
      <c r="A359" s="13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Height="1" spans="1:26">
      <c r="A360" s="13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Height="1" spans="1:26">
      <c r="A361" s="13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Height="1" spans="1:26">
      <c r="A362" s="13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Height="1" spans="1:26">
      <c r="A363" s="13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Height="1" spans="1:26">
      <c r="A364" s="13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Height="1" spans="1:26">
      <c r="A365" s="13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Height="1" spans="1:26">
      <c r="A366" s="13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Height="1" spans="1:26">
      <c r="A367" s="13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Height="1" spans="1:26">
      <c r="A368" s="13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Height="1" spans="1:26">
      <c r="A369" s="13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Height="1" spans="1:26">
      <c r="A370" s="13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Height="1" spans="1:26">
      <c r="A371" s="13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Height="1" spans="1:26">
      <c r="A372" s="13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Height="1" spans="1:26">
      <c r="A373" s="13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Height="1" spans="1:26">
      <c r="A374" s="13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Height="1" spans="1:26">
      <c r="A375" s="13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Height="1" spans="1:26">
      <c r="A376" s="13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Height="1" spans="1:26">
      <c r="A377" s="13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Height="1" spans="1:26">
      <c r="A378" s="13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Height="1" spans="1:26">
      <c r="A379" s="13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Height="1" spans="1:26">
      <c r="A380" s="13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Height="1" spans="1:26">
      <c r="A381" s="13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Height="1" spans="1:26">
      <c r="A382" s="13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Height="1" spans="1:26">
      <c r="A383" s="13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Height="1" spans="1:26">
      <c r="A384" s="13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Height="1" spans="1:26">
      <c r="A385" s="13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Height="1" spans="1:26">
      <c r="A386" s="13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Height="1" spans="1:26">
      <c r="A387" s="13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Height="1" spans="1:26">
      <c r="A388" s="13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Height="1" spans="1:26">
      <c r="A389" s="13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Height="1" spans="1:26">
      <c r="A390" s="13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Height="1" spans="1:26">
      <c r="A391" s="13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Height="1" spans="1:26">
      <c r="A392" s="13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Height="1" spans="1:26">
      <c r="A393" s="13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Height="1" spans="1:26">
      <c r="A394" s="13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Height="1" spans="1:26">
      <c r="A395" s="13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Height="1" spans="1:26">
      <c r="A396" s="13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Height="1" spans="1:26">
      <c r="A397" s="13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Height="1" spans="1:26">
      <c r="A398" s="13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Height="1" spans="1:26">
      <c r="A399" s="13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Height="1" spans="1:26">
      <c r="A400" s="13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Height="1" spans="1:26">
      <c r="A401" s="13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Height="1" spans="1:26">
      <c r="A402" s="13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Height="1" spans="1:26">
      <c r="A403" s="13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Height="1" spans="1:26">
      <c r="A404" s="13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Height="1" spans="1:26">
      <c r="A405" s="13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Height="1" spans="1:26">
      <c r="A406" s="13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Height="1" spans="1:26">
      <c r="A407" s="13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Height="1" spans="1:26">
      <c r="A408" s="13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Height="1" spans="1:26">
      <c r="A409" s="13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Height="1" spans="1:26">
      <c r="A410" s="13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Height="1" spans="1:26">
      <c r="A411" s="13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Height="1" spans="1:26">
      <c r="A412" s="13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Height="1" spans="1:26">
      <c r="A413" s="13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Height="1" spans="1:26">
      <c r="A414" s="13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Height="1" spans="1:26">
      <c r="A415" s="13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Height="1" spans="1:26">
      <c r="A416" s="13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Height="1" spans="1:26">
      <c r="A417" s="13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Height="1" spans="1:26">
      <c r="A418" s="13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Height="1" spans="1:26">
      <c r="A419" s="13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Height="1" spans="1:26">
      <c r="A420" s="13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Height="1" spans="1:26">
      <c r="A421" s="13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Height="1" spans="1:26">
      <c r="A422" s="13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Height="1" spans="1:26">
      <c r="A423" s="13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Height="1" spans="1:26">
      <c r="A424" s="13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Height="1" spans="1:26">
      <c r="A425" s="13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Height="1" spans="1:26">
      <c r="A426" s="13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Height="1" spans="1:26">
      <c r="A427" s="13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Height="1" spans="1:26">
      <c r="A428" s="13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Height="1" spans="1:26">
      <c r="A429" s="13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Height="1" spans="1:26">
      <c r="A430" s="13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Height="1" spans="1:26">
      <c r="A431" s="13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Height="1" spans="1:26">
      <c r="A432" s="13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Height="1" spans="1:26">
      <c r="A433" s="13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Height="1" spans="1:26">
      <c r="A434" s="13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Height="1" spans="1:26">
      <c r="A435" s="13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Height="1" spans="1:26">
      <c r="A436" s="13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Height="1" spans="1:26">
      <c r="A437" s="13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Height="1" spans="1:26">
      <c r="A438" s="13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Height="1" spans="1:26">
      <c r="A439" s="13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Height="1" spans="1:26">
      <c r="A440" s="13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Height="1" spans="1:26">
      <c r="A441" s="13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Height="1" spans="1:26">
      <c r="A442" s="13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Height="1" spans="1:26">
      <c r="A443" s="13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Height="1" spans="1:26">
      <c r="A444" s="13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Height="1" spans="1:26">
      <c r="A445" s="13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Height="1" spans="1:26">
      <c r="A446" s="13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Height="1" spans="1:26">
      <c r="A447" s="13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Height="1" spans="1:26">
      <c r="A448" s="13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Height="1" spans="1:26">
      <c r="A449" s="13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Height="1" spans="1:26">
      <c r="A450" s="13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Height="1" spans="1:26">
      <c r="A451" s="13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Height="1" spans="1:26">
      <c r="A452" s="13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Height="1" spans="1:26">
      <c r="A453" s="13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Height="1" spans="1:26">
      <c r="A454" s="13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Height="1" spans="1:26">
      <c r="A455" s="13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Height="1" spans="1:26">
      <c r="A456" s="13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Height="1" spans="1:26">
      <c r="A457" s="13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Height="1" spans="1:26">
      <c r="A458" s="13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Height="1" spans="1:26">
      <c r="A459" s="13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Height="1" spans="1:26">
      <c r="A460" s="13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Height="1" spans="1:26">
      <c r="A461" s="13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Height="1" spans="1:26">
      <c r="A462" s="13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Height="1" spans="1:26">
      <c r="A463" s="13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Height="1" spans="1:26">
      <c r="A464" s="13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Height="1" spans="1:26">
      <c r="A465" s="13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Height="1" spans="1:26">
      <c r="A466" s="13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Height="1" spans="1:26">
      <c r="A467" s="13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Height="1" spans="1:26">
      <c r="A468" s="13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Height="1" spans="1:26">
      <c r="A469" s="13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Height="1" spans="1:26">
      <c r="A470" s="13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Height="1" spans="1:26">
      <c r="A471" s="13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Height="1" spans="1:26">
      <c r="A472" s="13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Height="1" spans="1:26">
      <c r="A473" s="13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Height="1" spans="1:26">
      <c r="A474" s="13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Height="1" spans="1:26">
      <c r="A475" s="13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Height="1" spans="1:26">
      <c r="A476" s="13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Height="1" spans="1:26">
      <c r="A477" s="13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Height="1" spans="1:26">
      <c r="A478" s="13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Height="1" spans="1:26">
      <c r="A479" s="13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Height="1" spans="1:26">
      <c r="A480" s="13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Height="1" spans="1:26">
      <c r="A481" s="13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Height="1" spans="1:26">
      <c r="A482" s="13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Height="1" spans="1:26">
      <c r="A483" s="13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Height="1" spans="1:26">
      <c r="A484" s="13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Height="1" spans="1:26">
      <c r="A485" s="13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Height="1" spans="1:26">
      <c r="A486" s="13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Height="1" spans="1:26">
      <c r="A487" s="13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Height="1" spans="1:26">
      <c r="A488" s="13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Height="1" spans="1:26">
      <c r="A489" s="13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Height="1" spans="1:26">
      <c r="A490" s="13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Height="1" spans="1:26">
      <c r="A491" s="13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Height="1" spans="1:26">
      <c r="A492" s="13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Height="1" spans="1:26">
      <c r="A493" s="13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Height="1" spans="1:26">
      <c r="A494" s="13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Height="1" spans="1:26">
      <c r="A495" s="13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Height="1" spans="1:26">
      <c r="A496" s="13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Height="1" spans="1:26">
      <c r="A497" s="13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Height="1" spans="1:26">
      <c r="A498" s="13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Height="1" spans="1:26">
      <c r="A499" s="13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Height="1" spans="1:26">
      <c r="A500" s="13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Height="1" spans="1:26">
      <c r="A501" s="13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Height="1" spans="1:26">
      <c r="A502" s="13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Height="1" spans="1:26">
      <c r="A503" s="13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Height="1" spans="1:26">
      <c r="A504" s="13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Height="1" spans="1:26">
      <c r="A505" s="13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Height="1" spans="1:26">
      <c r="A506" s="13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Height="1" spans="1:26">
      <c r="A507" s="13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Height="1" spans="1:26">
      <c r="A508" s="13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Height="1" spans="1:26">
      <c r="A509" s="13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Height="1" spans="1:26">
      <c r="A510" s="13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Height="1" spans="1:26">
      <c r="A511" s="13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Height="1" spans="1:26">
      <c r="A512" s="13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Height="1" spans="1:26">
      <c r="A513" s="13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Height="1" spans="1:26">
      <c r="A514" s="13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Height="1" spans="1:26">
      <c r="A515" s="13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Height="1" spans="1:26">
      <c r="A516" s="13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Height="1" spans="1:26">
      <c r="A517" s="13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Height="1" spans="1:26">
      <c r="A518" s="13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Height="1" spans="1:26">
      <c r="A519" s="13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Height="1" spans="1:26">
      <c r="A520" s="13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Height="1" spans="1:26">
      <c r="A521" s="13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Height="1" spans="1:26">
      <c r="A522" s="13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Height="1" spans="1:26">
      <c r="A523" s="13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Height="1" spans="1:26">
      <c r="A524" s="13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Height="1" spans="1:26">
      <c r="A525" s="13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Height="1" spans="1:26">
      <c r="A526" s="13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Height="1" spans="1:26">
      <c r="A527" s="13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Height="1" spans="1:26">
      <c r="A528" s="13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Height="1" spans="1:26">
      <c r="A529" s="13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Height="1" spans="1:26">
      <c r="A530" s="13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Height="1" spans="1:26">
      <c r="A531" s="13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Height="1" spans="1:26">
      <c r="A532" s="13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Height="1" spans="1:26">
      <c r="A533" s="13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Height="1" spans="1:26">
      <c r="A534" s="13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Height="1" spans="1:26">
      <c r="A535" s="13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Height="1" spans="1:26">
      <c r="A536" s="13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Height="1" spans="1:26">
      <c r="A537" s="13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Height="1" spans="1:26">
      <c r="A538" s="13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Height="1" spans="1:26">
      <c r="A539" s="13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Height="1" spans="1:26">
      <c r="A540" s="13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Height="1" spans="1:26">
      <c r="A541" s="13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Height="1" spans="1:26">
      <c r="A542" s="13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Height="1" spans="1:26">
      <c r="A543" s="13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Height="1" spans="1:26">
      <c r="A544" s="13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Height="1" spans="1:26">
      <c r="A545" s="13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Height="1" spans="1:26">
      <c r="A546" s="13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Height="1" spans="1:26">
      <c r="A547" s="13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Height="1" spans="1:26">
      <c r="A548" s="13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Height="1" spans="1:26">
      <c r="A549" s="13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Height="1" spans="1:26">
      <c r="A550" s="13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Height="1" spans="1:26">
      <c r="A551" s="13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Height="1" spans="1:26">
      <c r="A552" s="13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Height="1" spans="1:26">
      <c r="A553" s="13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Height="1" spans="1:26">
      <c r="A554" s="13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Height="1" spans="1:26">
      <c r="A555" s="13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Height="1" spans="1:26">
      <c r="A556" s="13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Height="1" spans="1:26">
      <c r="A557" s="13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Height="1" spans="1:26">
      <c r="A558" s="13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Height="1" spans="1:26">
      <c r="A559" s="13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Height="1" spans="1:26">
      <c r="A560" s="13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Height="1" spans="1:26">
      <c r="A561" s="13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Height="1" spans="1:26">
      <c r="A562" s="13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Height="1" spans="1:26">
      <c r="A563" s="13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Height="1" spans="1:26">
      <c r="A564" s="13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Height="1" spans="1:26">
      <c r="A565" s="13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Height="1" spans="1:26">
      <c r="A566" s="13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Height="1" spans="1:26">
      <c r="A567" s="13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Height="1" spans="1:26">
      <c r="A568" s="13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Height="1" spans="1:26">
      <c r="A569" s="13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Height="1" spans="1:26">
      <c r="A570" s="13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Height="1" spans="1:26">
      <c r="A571" s="13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Height="1" spans="1:26">
      <c r="A572" s="13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Height="1" spans="1:26">
      <c r="A573" s="13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Height="1" spans="1:26">
      <c r="A574" s="13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Height="1" spans="1:26">
      <c r="A575" s="13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Height="1" spans="1:26">
      <c r="A576" s="13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Height="1" spans="1:26">
      <c r="A577" s="13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Height="1" spans="1:26">
      <c r="A578" s="13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Height="1" spans="1:26">
      <c r="A579" s="13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Height="1" spans="1:26">
      <c r="A580" s="13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Height="1" spans="1:26">
      <c r="A581" s="13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Height="1" spans="1:26">
      <c r="A582" s="13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Height="1" spans="1:26">
      <c r="A583" s="13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Height="1" spans="1:26">
      <c r="A584" s="13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Height="1" spans="1:26">
      <c r="A585" s="13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Height="1" spans="1:26">
      <c r="A586" s="13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Height="1" spans="1:26">
      <c r="A587" s="13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Height="1" spans="1:26">
      <c r="A588" s="13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Height="1" spans="1:26">
      <c r="A589" s="13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Height="1" spans="1:26">
      <c r="A590" s="13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Height="1" spans="1:26">
      <c r="A591" s="13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Height="1" spans="1:26">
      <c r="A592" s="13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Height="1" spans="1:26">
      <c r="A593" s="13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Height="1" spans="1:26">
      <c r="A594" s="13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Height="1" spans="1:26">
      <c r="A595" s="13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Height="1" spans="1:26">
      <c r="A596" s="13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Height="1" spans="1:26">
      <c r="A597" s="13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Height="1" spans="1:26">
      <c r="A598" s="13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Height="1" spans="1:26">
      <c r="A599" s="13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Height="1" spans="1:26">
      <c r="A600" s="13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Height="1" spans="1:26">
      <c r="A601" s="13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Height="1" spans="1:26">
      <c r="A602" s="13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Height="1" spans="1:26">
      <c r="A603" s="13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Height="1" spans="1:26">
      <c r="A604" s="13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Height="1" spans="1:26">
      <c r="A605" s="13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Height="1" spans="1:26">
      <c r="A606" s="13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Height="1" spans="1:26">
      <c r="A607" s="13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Height="1" spans="1:26">
      <c r="A608" s="13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Height="1" spans="1:26">
      <c r="A609" s="13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Height="1" spans="1:26">
      <c r="A610" s="13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Height="1" spans="1:26">
      <c r="A611" s="13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Height="1" spans="1:26">
      <c r="A612" s="13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Height="1" spans="1:26">
      <c r="A613" s="13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Height="1" spans="1:26">
      <c r="A614" s="13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Height="1" spans="1:26">
      <c r="A615" s="13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Height="1" spans="1:26">
      <c r="A616" s="13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Height="1" spans="1:26">
      <c r="A617" s="13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Height="1" spans="1:26">
      <c r="A618" s="13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Height="1" spans="1:26">
      <c r="A619" s="13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Height="1" spans="1:26">
      <c r="A620" s="13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Height="1" spans="1:26">
      <c r="A621" s="13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Height="1" spans="1:26">
      <c r="A622" s="13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Height="1" spans="1:26">
      <c r="A623" s="13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Height="1" spans="1:26">
      <c r="A624" s="13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Height="1" spans="1:26">
      <c r="A625" s="13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Height="1" spans="1:26">
      <c r="A626" s="13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Height="1" spans="1:26">
      <c r="A627" s="13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Height="1" spans="1:26">
      <c r="A628" s="13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Height="1" spans="1:26">
      <c r="A629" s="13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Height="1" spans="1:26">
      <c r="A630" s="13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Height="1" spans="1:26">
      <c r="A631" s="13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Height="1" spans="1:26">
      <c r="A632" s="13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Height="1" spans="1:26">
      <c r="A633" s="13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Height="1" spans="1:26">
      <c r="A634" s="13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Height="1" spans="1:26">
      <c r="A635" s="13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Height="1" spans="1:26">
      <c r="A636" s="13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Height="1" spans="1:26">
      <c r="A637" s="13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Height="1" spans="1:26">
      <c r="A638" s="13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Height="1" spans="1:26">
      <c r="A639" s="13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Height="1" spans="1:26">
      <c r="A640" s="13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Height="1" spans="1:26">
      <c r="A641" s="13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Height="1" spans="1:26">
      <c r="A642" s="13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Height="1" spans="1:26">
      <c r="A643" s="13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Height="1" spans="1:26">
      <c r="A644" s="13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Height="1" spans="1:26">
      <c r="A645" s="13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Height="1" spans="1:26">
      <c r="A646" s="13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Height="1" spans="1:26">
      <c r="A647" s="13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Height="1" spans="1:26">
      <c r="A648" s="13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Height="1" spans="1:26">
      <c r="A649" s="13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Height="1" spans="1:26">
      <c r="A650" s="13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Height="1" spans="1:26">
      <c r="A651" s="13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Height="1" spans="1:26">
      <c r="A652" s="13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Height="1" spans="1:26">
      <c r="A653" s="13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Height="1" spans="1:26">
      <c r="A654" s="13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Height="1" spans="1:26">
      <c r="A655" s="13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Height="1" spans="1:26">
      <c r="A656" s="13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Height="1" spans="1:26">
      <c r="A657" s="13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Height="1" spans="1:26">
      <c r="A658" s="13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Height="1" spans="1:26">
      <c r="A659" s="13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Height="1" spans="1:26">
      <c r="A660" s="13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Height="1" spans="1:26">
      <c r="A661" s="13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Height="1" spans="1:26">
      <c r="A662" s="13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Height="1" spans="1:26">
      <c r="A663" s="13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Height="1" spans="1:26">
      <c r="A664" s="13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Height="1" spans="1:26">
      <c r="A665" s="13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Height="1" spans="1:26">
      <c r="A666" s="13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Height="1" spans="1:26">
      <c r="A667" s="13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Height="1" spans="1:26">
      <c r="A668" s="13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Height="1" spans="1:26">
      <c r="A669" s="13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Height="1" spans="1:26">
      <c r="A670" s="13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Height="1" spans="1:26">
      <c r="A671" s="13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Height="1" spans="1:26">
      <c r="A672" s="13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Height="1" spans="1:26">
      <c r="A673" s="13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Height="1" spans="1:26">
      <c r="A674" s="13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Height="1" spans="1:26">
      <c r="A675" s="13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Height="1" spans="1:26">
      <c r="A676" s="13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Height="1" spans="1:26">
      <c r="A677" s="13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Height="1" spans="1:26">
      <c r="A678" s="13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Height="1" spans="1:26">
      <c r="A679" s="13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Height="1" spans="1:26">
      <c r="A680" s="13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Height="1" spans="1:26">
      <c r="A681" s="13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Height="1" spans="1:26">
      <c r="A682" s="13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Height="1" spans="1:26">
      <c r="A683" s="13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Height="1" spans="1:26">
      <c r="A684" s="13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Height="1" spans="1:26">
      <c r="A685" s="13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Height="1" spans="1:26">
      <c r="A686" s="13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Height="1" spans="1:26">
      <c r="A687" s="13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Height="1" spans="1:26">
      <c r="A688" s="13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Height="1" spans="1:26">
      <c r="A689" s="13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Height="1" spans="1:26">
      <c r="A690" s="13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Height="1" spans="1:26">
      <c r="A691" s="13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Height="1" spans="1:26">
      <c r="A692" s="13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Height="1" spans="1:26">
      <c r="A693" s="13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Height="1" spans="1:26">
      <c r="A694" s="13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Height="1" spans="1:26">
      <c r="A695" s="13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Height="1" spans="1:26">
      <c r="A696" s="13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Height="1" spans="1:26">
      <c r="A697" s="13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Height="1" spans="1:26">
      <c r="A698" s="13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Height="1" spans="1:26">
      <c r="A699" s="13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Height="1" spans="1:26">
      <c r="A700" s="13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Height="1" spans="1:26">
      <c r="A701" s="13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Height="1" spans="1:26">
      <c r="A702" s="13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Height="1" spans="1:26">
      <c r="A703" s="13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Height="1" spans="1:26">
      <c r="A704" s="13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Height="1" spans="1:26">
      <c r="A705" s="13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Height="1" spans="1:26">
      <c r="A706" s="13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Height="1" spans="1:26">
      <c r="A707" s="13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Height="1" spans="1:26">
      <c r="A708" s="13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Height="1" spans="1:26">
      <c r="A709" s="13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Height="1" spans="1:26">
      <c r="A710" s="13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Height="1" spans="1:26">
      <c r="A711" s="13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Height="1" spans="1:26">
      <c r="A712" s="13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Height="1" spans="1:26">
      <c r="A713" s="13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Height="1" spans="1:26">
      <c r="A714" s="13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Height="1" spans="1:26">
      <c r="A715" s="13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Height="1" spans="1:26">
      <c r="A716" s="13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Height="1" spans="1:26">
      <c r="A717" s="13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Height="1" spans="1:26">
      <c r="A718" s="13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Height="1" spans="1:26">
      <c r="A719" s="13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Height="1" spans="1:26">
      <c r="A720" s="13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Height="1" spans="1:26">
      <c r="A721" s="13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Height="1" spans="1:26">
      <c r="A722" s="13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Height="1" spans="1:26">
      <c r="A723" s="13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Height="1" spans="1:26">
      <c r="A724" s="13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Height="1" spans="1:26">
      <c r="A725" s="13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Height="1" spans="1:26">
      <c r="A726" s="13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Height="1" spans="1:26">
      <c r="A727" s="13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Height="1" spans="1:26">
      <c r="A728" s="13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Height="1" spans="1:26">
      <c r="A729" s="13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Height="1" spans="1:26">
      <c r="A730" s="13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Height="1" spans="1:26">
      <c r="A731" s="13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Height="1" spans="1:26">
      <c r="A732" s="13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Height="1" spans="1:26">
      <c r="A733" s="13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Height="1" spans="1:26">
      <c r="A734" s="13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Height="1" spans="1:26">
      <c r="A735" s="13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Height="1" spans="1:26">
      <c r="A736" s="13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Height="1" spans="1:26">
      <c r="A737" s="13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Height="1" spans="1:26">
      <c r="A738" s="13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Height="1" spans="1:26">
      <c r="A739" s="13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Height="1" spans="1:26">
      <c r="A740" s="13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Height="1" spans="1:26">
      <c r="A741" s="13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Height="1" spans="1:26">
      <c r="A742" s="13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Height="1" spans="1:26">
      <c r="A743" s="13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Height="1" spans="1:26">
      <c r="A744" s="13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Height="1" spans="1:26">
      <c r="A745" s="13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Height="1" spans="1:26">
      <c r="A746" s="13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Height="1" spans="1:26">
      <c r="A747" s="13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Height="1" spans="1:26">
      <c r="A748" s="13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Height="1" spans="1:26">
      <c r="A749" s="13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Height="1" spans="1:26">
      <c r="A750" s="13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Height="1" spans="1:26">
      <c r="A751" s="13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Height="1" spans="1:26">
      <c r="A752" s="13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Height="1" spans="1:26">
      <c r="A753" s="13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Height="1" spans="1:26">
      <c r="A754" s="13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Height="1" spans="1:26">
      <c r="A755" s="13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Height="1" spans="1:26">
      <c r="A756" s="13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Height="1" spans="1:26">
      <c r="A757" s="13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Height="1" spans="1:26">
      <c r="A758" s="13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Height="1" spans="1:26">
      <c r="A759" s="13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Height="1" spans="1:26">
      <c r="A760" s="13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Height="1" spans="1:26">
      <c r="A761" s="13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Height="1" spans="1:26">
      <c r="A762" s="13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Height="1" spans="1:26">
      <c r="A763" s="13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Height="1" spans="1:26">
      <c r="A764" s="13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Height="1" spans="1:26">
      <c r="A765" s="13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Height="1" spans="1:26">
      <c r="A766" s="13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Height="1" spans="1:26">
      <c r="A767" s="13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Height="1" spans="1:26">
      <c r="A768" s="13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Height="1" spans="1:26">
      <c r="A769" s="13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Height="1" spans="1:26">
      <c r="A770" s="13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Height="1" spans="1:26">
      <c r="A771" s="13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Height="1" spans="1:26">
      <c r="A772" s="13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Height="1" spans="1:26">
      <c r="A773" s="13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Height="1" spans="1:26">
      <c r="A774" s="13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Height="1" spans="1:26">
      <c r="A775" s="13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Height="1" spans="1:26">
      <c r="A776" s="13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Height="1" spans="1:26">
      <c r="A777" s="13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Height="1" spans="1:26">
      <c r="A778" s="13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Height="1" spans="1:26">
      <c r="A779" s="13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Height="1" spans="1:26">
      <c r="A780" s="13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Height="1" spans="1:26">
      <c r="A781" s="13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Height="1" spans="1:26">
      <c r="A782" s="13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Height="1" spans="1:26">
      <c r="A783" s="13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Height="1" spans="1:26">
      <c r="A784" s="13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Height="1" spans="1:26">
      <c r="A785" s="13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Height="1" spans="1:26">
      <c r="A786" s="13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Height="1" spans="1:26">
      <c r="A787" s="13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Height="1" spans="1:26">
      <c r="A788" s="13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Height="1" spans="1:26">
      <c r="A789" s="13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Height="1" spans="1:26">
      <c r="A790" s="13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Height="1" spans="1:26">
      <c r="A791" s="13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Height="1" spans="1:26">
      <c r="A792" s="13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Height="1" spans="1:26">
      <c r="A793" s="13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Height="1" spans="1:26">
      <c r="A794" s="13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Height="1" spans="1:26">
      <c r="A795" s="13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Height="1" spans="1:26">
      <c r="A796" s="13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Height="1" spans="1:26">
      <c r="A797" s="13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Height="1" spans="1:26">
      <c r="A798" s="13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Height="1" spans="1:26">
      <c r="A799" s="13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Height="1" spans="1:26">
      <c r="A800" s="13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Height="1" spans="1:26">
      <c r="A801" s="13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Height="1" spans="1:26">
      <c r="A802" s="13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Height="1" spans="1:26">
      <c r="A803" s="13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Height="1" spans="1:26">
      <c r="A804" s="13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Height="1" spans="1:26">
      <c r="A805" s="13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Height="1" spans="1:26">
      <c r="A806" s="13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Height="1" spans="1:26">
      <c r="A807" s="13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Height="1" spans="1:26">
      <c r="A808" s="13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Height="1" spans="1:26">
      <c r="A809" s="13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Height="1" spans="1:26">
      <c r="A810" s="13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Height="1" spans="1:26">
      <c r="A811" s="13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Height="1" spans="1:26">
      <c r="A812" s="13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Height="1" spans="1:26">
      <c r="A813" s="13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Height="1" spans="1:26">
      <c r="A814" s="13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Height="1" spans="1:26">
      <c r="A815" s="13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Height="1" spans="1:26">
      <c r="A816" s="13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Height="1" spans="1:26">
      <c r="A817" s="13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Height="1" spans="1:26">
      <c r="A818" s="13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Height="1" spans="1:26">
      <c r="A819" s="13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Height="1" spans="1:26">
      <c r="A820" s="13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Height="1" spans="1:26">
      <c r="A821" s="13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Height="1" spans="1:26">
      <c r="A822" s="13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Height="1" spans="1:26">
      <c r="A823" s="13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Height="1" spans="1:26">
      <c r="A824" s="13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Height="1" spans="1:26">
      <c r="A825" s="13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Height="1" spans="1:26">
      <c r="A826" s="13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Height="1" spans="1:26">
      <c r="A827" s="13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Height="1" spans="1:26">
      <c r="A828" s="13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Height="1" spans="1:26">
      <c r="A829" s="13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Height="1" spans="1:26">
      <c r="A830" s="13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Height="1" spans="1:26">
      <c r="A831" s="13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Height="1" spans="1:26">
      <c r="A832" s="13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Height="1" spans="1:26">
      <c r="A833" s="13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Height="1" spans="1:26">
      <c r="A834" s="13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Height="1" spans="1:26">
      <c r="A835" s="13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Height="1" spans="1:26">
      <c r="A836" s="13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Height="1" spans="1:26">
      <c r="A837" s="13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Height="1" spans="1:26">
      <c r="A838" s="13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Height="1" spans="1:26">
      <c r="A839" s="13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Height="1" spans="1:26">
      <c r="A840" s="13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Height="1" spans="1:26">
      <c r="A841" s="13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Height="1" spans="1:26">
      <c r="A842" s="13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Height="1" spans="1:26">
      <c r="A843" s="13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Height="1" spans="1:26">
      <c r="A844" s="13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Height="1" spans="1:26">
      <c r="A845" s="13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Height="1" spans="1:26">
      <c r="A846" s="13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Height="1" spans="1:26">
      <c r="A847" s="13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Height="1" spans="1:26">
      <c r="A848" s="13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Height="1" spans="1:26">
      <c r="A849" s="13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Height="1" spans="1:26">
      <c r="A850" s="13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Height="1" spans="1:26">
      <c r="A851" s="13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Height="1" spans="1:26">
      <c r="A852" s="13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Height="1" spans="1:26">
      <c r="A853" s="13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Height="1" spans="1:26">
      <c r="A854" s="13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Height="1" spans="1:26">
      <c r="A855" s="13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Height="1" spans="1:26">
      <c r="A856" s="13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Height="1" spans="1:26">
      <c r="A857" s="13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Height="1" spans="1:26">
      <c r="A858" s="13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Height="1" spans="1:26">
      <c r="A859" s="13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Height="1" spans="1:26">
      <c r="A860" s="13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Height="1" spans="1:26">
      <c r="A861" s="13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Height="1" spans="1:26">
      <c r="A862" s="13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Height="1" spans="1:26">
      <c r="A863" s="13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Height="1" spans="1:26">
      <c r="A864" s="13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Height="1" spans="1:26">
      <c r="A865" s="13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Height="1" spans="1:26">
      <c r="A866" s="13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Height="1" spans="1:26">
      <c r="A867" s="13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Height="1" spans="1:26">
      <c r="A868" s="13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Height="1" spans="1:26">
      <c r="A869" s="13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Height="1" spans="1:26">
      <c r="A870" s="13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Height="1" spans="1:26">
      <c r="A871" s="13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Height="1" spans="1:26">
      <c r="A872" s="13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Height="1" spans="1:26">
      <c r="A873" s="13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Height="1" spans="1:26">
      <c r="A874" s="13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Height="1" spans="1:26">
      <c r="A875" s="13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Height="1" spans="1:26">
      <c r="A876" s="13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Height="1" spans="1:26">
      <c r="A877" s="13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Height="1" spans="1:26">
      <c r="A878" s="13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Height="1" spans="1:26">
      <c r="A879" s="13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Height="1" spans="1:26">
      <c r="A880" s="13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Height="1" spans="1:26">
      <c r="A881" s="13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Height="1" spans="1:26">
      <c r="A882" s="13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Height="1" spans="1:26">
      <c r="A883" s="13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Height="1" spans="1:26">
      <c r="A884" s="13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Height="1" spans="1:26">
      <c r="A885" s="13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Height="1" spans="1:26">
      <c r="A886" s="13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Height="1" spans="1:26">
      <c r="A887" s="13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Height="1" spans="1:26">
      <c r="A888" s="13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Height="1" spans="1:26">
      <c r="A889" s="13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Height="1" spans="1:26">
      <c r="A890" s="13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Height="1" spans="1:26">
      <c r="A891" s="13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Height="1" spans="1:26">
      <c r="A892" s="13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Height="1" spans="1:26">
      <c r="A893" s="13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Height="1" spans="1:26">
      <c r="A894" s="13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Height="1" spans="1:26">
      <c r="A895" s="13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Height="1" spans="1:26">
      <c r="A896" s="13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Height="1" spans="1:26">
      <c r="A897" s="13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Height="1" spans="1:26">
      <c r="A898" s="13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Height="1" spans="1:26">
      <c r="A899" s="13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Height="1" spans="1:26">
      <c r="A900" s="13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Height="1" spans="1:26">
      <c r="A901" s="13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Height="1" spans="1:26">
      <c r="A902" s="13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Height="1" spans="1:26">
      <c r="A903" s="13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Height="1" spans="1:26">
      <c r="A904" s="13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Height="1" spans="1:26">
      <c r="A905" s="13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Height="1" spans="1:26">
      <c r="A906" s="13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Height="1" spans="1:26">
      <c r="A907" s="13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Height="1" spans="1:26">
      <c r="A908" s="13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Height="1" spans="1:26">
      <c r="A909" s="13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Height="1" spans="1:26">
      <c r="A910" s="13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Height="1" spans="1:26">
      <c r="A911" s="13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Height="1" spans="1:26">
      <c r="A912" s="13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Height="1" spans="1:26">
      <c r="A913" s="13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Height="1" spans="1:26">
      <c r="A914" s="13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Height="1" spans="1:26">
      <c r="A915" s="13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Height="1" spans="1:26">
      <c r="A916" s="13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Height="1" spans="1:26">
      <c r="A917" s="13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Height="1" spans="1:26">
      <c r="A918" s="13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Height="1" spans="1:26">
      <c r="A919" s="13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Height="1" spans="1:26">
      <c r="A920" s="13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Height="1" spans="1:26">
      <c r="A921" s="13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Height="1" spans="1:26">
      <c r="A922" s="13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Height="1" spans="1:26">
      <c r="A923" s="13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Height="1" spans="1:26">
      <c r="A924" s="13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Height="1" spans="1:26">
      <c r="A925" s="13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Height="1" spans="1:26">
      <c r="A926" s="13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Height="1" spans="1:26">
      <c r="A927" s="13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Height="1" spans="1:26">
      <c r="A928" s="13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Height="1" spans="1:26">
      <c r="A929" s="13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Height="1" spans="1:26">
      <c r="A930" s="13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Height="1" spans="1:26">
      <c r="A931" s="13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Height="1" spans="1:26">
      <c r="A932" s="13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Height="1" spans="1:26">
      <c r="A933" s="13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Height="1" spans="1:26">
      <c r="A934" s="13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Height="1" spans="1:26">
      <c r="A935" s="13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Height="1" spans="1:26">
      <c r="A936" s="13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Height="1" spans="1:26">
      <c r="A937" s="13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Height="1" spans="1:26">
      <c r="A938" s="13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Height="1" spans="1:26">
      <c r="A939" s="13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Height="1" spans="1:26">
      <c r="A940" s="13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Height="1" spans="1:26">
      <c r="A941" s="13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Height="1" spans="1:26">
      <c r="A942" s="13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Height="1" spans="1:26">
      <c r="A943" s="13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Height="1" spans="1:26">
      <c r="A944" s="13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</sheetData>
  <mergeCells count="8">
    <mergeCell ref="A1:E1"/>
    <mergeCell ref="A2:E2"/>
    <mergeCell ref="A54:E54"/>
    <mergeCell ref="A64:E64"/>
    <mergeCell ref="A79:E79"/>
    <mergeCell ref="A80:A81"/>
    <mergeCell ref="D80:D81"/>
    <mergeCell ref="E80:E81"/>
  </mergeCells>
  <pageMargins left="0" right="0" top="0" bottom="0" header="0" footer="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995"/>
  <sheetViews>
    <sheetView workbookViewId="0">
      <selection activeCell="E49" sqref="E49"/>
    </sheetView>
  </sheetViews>
  <sheetFormatPr defaultColWidth="12.5714285714286" defaultRowHeight="15.75" customHeight="1"/>
  <cols>
    <col min="2" max="2" width="72.7142857142857" customWidth="1"/>
    <col min="9" max="9" width="57.5714285714286" customWidth="1"/>
    <col min="14" max="14" width="51.4285714285714" customWidth="1"/>
    <col min="15" max="15" width="23.7142857142857" customWidth="1"/>
    <col min="18" max="18" width="72.7142857142857" customWidth="1"/>
  </cols>
  <sheetData>
    <row r="1" ht="13.5" spans="1:26">
      <c r="A1" s="1" t="s">
        <v>889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2.75" spans="1:26">
      <c r="A2" s="4" t="s">
        <v>13</v>
      </c>
      <c r="B2" s="5"/>
      <c r="C2" s="5"/>
      <c r="D2" s="5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spans="1:26">
      <c r="A3" s="7" t="s">
        <v>15</v>
      </c>
      <c r="B3" s="8" t="s">
        <v>616</v>
      </c>
      <c r="C3" s="9" t="s">
        <v>17</v>
      </c>
      <c r="D3" s="9" t="s">
        <v>388</v>
      </c>
      <c r="E3" s="10" t="s">
        <v>389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spans="1:26">
      <c r="A4" s="11" t="s">
        <v>23</v>
      </c>
      <c r="B4" s="12" t="s">
        <v>890</v>
      </c>
      <c r="C4" s="13"/>
      <c r="D4" s="14">
        <f t="shared" ref="D4:E4" si="0">D6-D15</f>
        <v>0</v>
      </c>
      <c r="E4" s="15">
        <f t="shared" si="0"/>
        <v>0</v>
      </c>
      <c r="F4" s="3"/>
      <c r="G4" s="3"/>
      <c r="H4" s="3"/>
      <c r="I4" s="3" t="s">
        <v>891</v>
      </c>
      <c r="J4" s="3" t="str">
        <f>IF(C4="","",I4)</f>
        <v/>
      </c>
      <c r="K4" s="68" t="str">
        <f>IF(C4="","",C4)</f>
        <v/>
      </c>
      <c r="L4" s="3" t="str">
        <f>IF(C4="","",CONCATENATE("&lt;/",RIGHT(J4,LEN(J4)-9)))</f>
        <v/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spans="1:26">
      <c r="A5" s="11" t="s">
        <v>26</v>
      </c>
      <c r="B5" s="16" t="s">
        <v>892</v>
      </c>
      <c r="C5" s="17"/>
      <c r="D5" s="18"/>
      <c r="E5" s="18"/>
      <c r="F5" s="3"/>
      <c r="G5" s="3"/>
      <c r="H5" s="3"/>
      <c r="I5" s="3"/>
      <c r="J5" s="3"/>
      <c r="K5" s="6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spans="1:26">
      <c r="A6" s="11" t="s">
        <v>32</v>
      </c>
      <c r="B6" s="19" t="s">
        <v>27</v>
      </c>
      <c r="C6" s="20"/>
      <c r="D6" s="21"/>
      <c r="E6" s="22"/>
      <c r="F6" s="3"/>
      <c r="G6" s="3"/>
      <c r="H6" s="3"/>
      <c r="I6" s="3" t="s">
        <v>893</v>
      </c>
      <c r="J6" s="3" t="str">
        <f>IF(C6="","",I6)</f>
        <v/>
      </c>
      <c r="K6" s="68" t="str">
        <f>IF(C6="","",C6)</f>
        <v/>
      </c>
      <c r="L6" s="3" t="str">
        <f>IF(C6="","",CONCATENATE("&lt;/",RIGHT(J6,LEN(J6)-9)))</f>
        <v/>
      </c>
      <c r="M6" s="3"/>
      <c r="N6" s="3" t="s">
        <v>894</v>
      </c>
      <c r="O6" s="3"/>
      <c r="P6" s="3"/>
      <c r="Q6" s="3"/>
      <c r="R6" s="3" t="s">
        <v>895</v>
      </c>
      <c r="S6" s="3"/>
      <c r="T6" s="3"/>
      <c r="U6" s="3"/>
      <c r="V6" s="3"/>
      <c r="W6" s="3"/>
      <c r="X6" s="3"/>
      <c r="Y6" s="3"/>
      <c r="Z6" s="3"/>
    </row>
    <row r="7" ht="13.5" spans="1:26">
      <c r="A7" s="23" t="s">
        <v>38</v>
      </c>
      <c r="B7" s="24" t="s">
        <v>33</v>
      </c>
      <c r="C7" s="20"/>
      <c r="D7" s="21"/>
      <c r="E7" s="22"/>
      <c r="F7" s="3"/>
      <c r="G7" s="3"/>
      <c r="H7" s="3"/>
      <c r="I7" s="3" t="s">
        <v>896</v>
      </c>
      <c r="J7" s="3"/>
      <c r="K7" s="68"/>
      <c r="L7" s="3"/>
      <c r="M7" s="3"/>
      <c r="N7" s="3" t="s">
        <v>897</v>
      </c>
      <c r="O7" s="3"/>
      <c r="P7" s="3"/>
      <c r="Q7" s="3"/>
      <c r="R7" s="3" t="s">
        <v>898</v>
      </c>
      <c r="S7" s="3"/>
      <c r="T7" s="3"/>
      <c r="U7" s="3"/>
      <c r="V7" s="3"/>
      <c r="W7" s="3"/>
      <c r="X7" s="3"/>
      <c r="Y7" s="3"/>
      <c r="Z7" s="3"/>
    </row>
    <row r="8" ht="13.5" spans="1:26">
      <c r="A8" s="23" t="s">
        <v>44</v>
      </c>
      <c r="B8" s="24" t="s">
        <v>39</v>
      </c>
      <c r="C8" s="20"/>
      <c r="D8" s="21"/>
      <c r="E8" s="22"/>
      <c r="F8" s="3"/>
      <c r="G8" s="3"/>
      <c r="H8" s="3"/>
      <c r="I8" s="3" t="s">
        <v>899</v>
      </c>
      <c r="J8" s="3"/>
      <c r="K8" s="68"/>
      <c r="L8" s="3"/>
      <c r="M8" s="3"/>
      <c r="N8" s="3" t="s">
        <v>900</v>
      </c>
      <c r="O8" s="3"/>
      <c r="P8" s="3"/>
      <c r="Q8" s="3"/>
      <c r="R8" s="3" t="s">
        <v>901</v>
      </c>
      <c r="S8" s="3"/>
      <c r="T8" s="3"/>
      <c r="U8" s="3"/>
      <c r="V8" s="3"/>
      <c r="W8" s="3"/>
      <c r="X8" s="3"/>
      <c r="Y8" s="3"/>
      <c r="Z8" s="3"/>
    </row>
    <row r="9" ht="13.5" spans="1:26">
      <c r="A9" s="23" t="s">
        <v>50</v>
      </c>
      <c r="B9" s="24" t="s">
        <v>45</v>
      </c>
      <c r="C9" s="20"/>
      <c r="D9" s="21"/>
      <c r="E9" s="22"/>
      <c r="F9" s="3"/>
      <c r="G9" s="3"/>
      <c r="H9" s="3"/>
      <c r="I9" s="3" t="s">
        <v>902</v>
      </c>
      <c r="J9" s="3"/>
      <c r="K9" s="68"/>
      <c r="L9" s="3"/>
      <c r="M9" s="3"/>
      <c r="N9" s="3" t="s">
        <v>903</v>
      </c>
      <c r="O9" s="3"/>
      <c r="P9" s="3"/>
      <c r="Q9" s="3"/>
      <c r="R9" s="3" t="s">
        <v>904</v>
      </c>
      <c r="S9" s="3"/>
      <c r="T9" s="3"/>
      <c r="U9" s="3"/>
      <c r="V9" s="3"/>
      <c r="W9" s="3"/>
      <c r="X9" s="3"/>
      <c r="Y9" s="3"/>
      <c r="Z9" s="3"/>
    </row>
    <row r="10" ht="13.5" spans="1:26">
      <c r="A10" s="23" t="s">
        <v>56</v>
      </c>
      <c r="B10" s="24" t="s">
        <v>51</v>
      </c>
      <c r="C10" s="20"/>
      <c r="D10" s="21"/>
      <c r="E10" s="22"/>
      <c r="F10" s="3"/>
      <c r="G10" s="3"/>
      <c r="H10" s="3"/>
      <c r="I10" s="3" t="s">
        <v>905</v>
      </c>
      <c r="J10" s="3"/>
      <c r="K10" s="68"/>
      <c r="L10" s="3"/>
      <c r="M10" s="3"/>
      <c r="N10" s="3" t="s">
        <v>906</v>
      </c>
      <c r="O10" s="3"/>
      <c r="P10" s="3"/>
      <c r="Q10" s="3"/>
      <c r="R10" s="3" t="s">
        <v>907</v>
      </c>
      <c r="S10" s="3"/>
      <c r="T10" s="3"/>
      <c r="U10" s="3"/>
      <c r="V10" s="3"/>
      <c r="W10" s="3"/>
      <c r="X10" s="3"/>
      <c r="Y10" s="3"/>
      <c r="Z10" s="3"/>
    </row>
    <row r="11" ht="13.5" spans="1:26">
      <c r="A11" s="23" t="s">
        <v>62</v>
      </c>
      <c r="B11" s="24" t="s">
        <v>57</v>
      </c>
      <c r="C11" s="20"/>
      <c r="D11" s="21"/>
      <c r="E11" s="22"/>
      <c r="F11" s="3"/>
      <c r="G11" s="3"/>
      <c r="H11" s="3"/>
      <c r="I11" s="3" t="s">
        <v>908</v>
      </c>
      <c r="J11" s="3"/>
      <c r="K11" s="68"/>
      <c r="L11" s="3"/>
      <c r="M11" s="3"/>
      <c r="N11" s="3" t="s">
        <v>909</v>
      </c>
      <c r="O11" s="3"/>
      <c r="P11" s="3"/>
      <c r="Q11" s="3"/>
      <c r="R11" s="3" t="s">
        <v>910</v>
      </c>
      <c r="S11" s="3"/>
      <c r="T11" s="3"/>
      <c r="U11" s="3"/>
      <c r="V11" s="3"/>
      <c r="W11" s="3"/>
      <c r="X11" s="3"/>
      <c r="Y11" s="3"/>
      <c r="Z11" s="3"/>
    </row>
    <row r="12" ht="13.5" spans="1:26">
      <c r="A12" s="23" t="s">
        <v>68</v>
      </c>
      <c r="B12" s="24" t="s">
        <v>911</v>
      </c>
      <c r="C12" s="20"/>
      <c r="D12" s="21"/>
      <c r="E12" s="22"/>
      <c r="F12" s="3"/>
      <c r="G12" s="3"/>
      <c r="H12" s="3"/>
      <c r="I12" s="3" t="s">
        <v>912</v>
      </c>
      <c r="J12" s="3"/>
      <c r="K12" s="68"/>
      <c r="L12" s="3"/>
      <c r="M12" s="3"/>
      <c r="N12" s="3" t="s">
        <v>913</v>
      </c>
      <c r="O12" s="3"/>
      <c r="P12" s="3"/>
      <c r="Q12" s="3"/>
      <c r="R12" s="3" t="s">
        <v>914</v>
      </c>
      <c r="S12" s="3"/>
      <c r="T12" s="3"/>
      <c r="U12" s="3"/>
      <c r="V12" s="3"/>
      <c r="W12" s="3"/>
      <c r="X12" s="3"/>
      <c r="Y12" s="3"/>
      <c r="Z12" s="3"/>
    </row>
    <row r="13" ht="13.5" spans="1:26">
      <c r="A13" s="23" t="s">
        <v>74</v>
      </c>
      <c r="B13" s="24" t="s">
        <v>915</v>
      </c>
      <c r="C13" s="20"/>
      <c r="D13" s="21"/>
      <c r="E13" s="22"/>
      <c r="F13" s="3"/>
      <c r="G13" s="3"/>
      <c r="H13" s="3"/>
      <c r="I13" s="3" t="s">
        <v>916</v>
      </c>
      <c r="J13" s="3"/>
      <c r="K13" s="68"/>
      <c r="L13" s="3"/>
      <c r="M13" s="3"/>
      <c r="N13" s="3" t="s">
        <v>917</v>
      </c>
      <c r="O13" s="3"/>
      <c r="P13" s="3"/>
      <c r="Q13" s="3"/>
      <c r="R13" s="3" t="s">
        <v>918</v>
      </c>
      <c r="S13" s="3"/>
      <c r="T13" s="3"/>
      <c r="U13" s="3"/>
      <c r="V13" s="3"/>
      <c r="W13" s="3"/>
      <c r="X13" s="3"/>
      <c r="Y13" s="3"/>
      <c r="Z13" s="3"/>
    </row>
    <row r="14" ht="13.5" spans="1:26">
      <c r="A14" s="23" t="s">
        <v>77</v>
      </c>
      <c r="B14" s="24" t="s">
        <v>919</v>
      </c>
      <c r="C14" s="20"/>
      <c r="D14" s="21"/>
      <c r="E14" s="22"/>
      <c r="F14" s="3"/>
      <c r="G14" s="3"/>
      <c r="H14" s="3"/>
      <c r="I14" s="3" t="s">
        <v>920</v>
      </c>
      <c r="J14" s="3"/>
      <c r="K14" s="68"/>
      <c r="L14" s="3"/>
      <c r="M14" s="3"/>
      <c r="N14" s="3" t="s">
        <v>921</v>
      </c>
      <c r="O14" s="3"/>
      <c r="P14" s="3"/>
      <c r="Q14" s="3"/>
      <c r="R14" s="3" t="s">
        <v>922</v>
      </c>
      <c r="S14" s="3"/>
      <c r="T14" s="3"/>
      <c r="U14" s="3"/>
      <c r="V14" s="3"/>
      <c r="W14" s="3"/>
      <c r="X14" s="3"/>
      <c r="Y14" s="3"/>
      <c r="Z14" s="3"/>
    </row>
    <row r="15" ht="13.5" spans="1:26">
      <c r="A15" s="11" t="s">
        <v>83</v>
      </c>
      <c r="B15" s="16" t="s">
        <v>923</v>
      </c>
      <c r="C15" s="17"/>
      <c r="D15" s="25"/>
      <c r="E15" s="26"/>
      <c r="F15" s="3"/>
      <c r="G15" s="3"/>
      <c r="H15" s="3"/>
      <c r="I15" s="3" t="s">
        <v>924</v>
      </c>
      <c r="J15" s="3" t="str">
        <f t="shared" ref="J15:J19" si="1">IF(C15="","",I15)</f>
        <v/>
      </c>
      <c r="K15" s="68" t="str">
        <f t="shared" ref="K15:K19" si="2">IF(C15="","",C15)</f>
        <v/>
      </c>
      <c r="L15" s="3" t="str">
        <f t="shared" ref="L15:L19" si="3">IF(C15="","",CONCATENATE("&lt;/",RIGHT(J15,LEN(J15)-9)))</f>
        <v/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spans="1:26">
      <c r="A16" s="23" t="s">
        <v>89</v>
      </c>
      <c r="B16" s="27" t="s">
        <v>925</v>
      </c>
      <c r="C16" s="17"/>
      <c r="D16" s="28"/>
      <c r="E16" s="29"/>
      <c r="F16" s="3"/>
      <c r="G16" s="3"/>
      <c r="H16" s="3"/>
      <c r="I16" s="3" t="s">
        <v>926</v>
      </c>
      <c r="J16" s="3" t="str">
        <f t="shared" si="1"/>
        <v/>
      </c>
      <c r="K16" s="68" t="str">
        <f t="shared" si="2"/>
        <v/>
      </c>
      <c r="L16" s="3" t="str">
        <f t="shared" si="3"/>
        <v/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spans="1:26">
      <c r="A17" s="23" t="s">
        <v>95</v>
      </c>
      <c r="B17" s="27" t="s">
        <v>927</v>
      </c>
      <c r="C17" s="17"/>
      <c r="D17" s="28"/>
      <c r="E17" s="29"/>
      <c r="F17" s="3"/>
      <c r="G17" s="3"/>
      <c r="H17" s="3"/>
      <c r="I17" s="3" t="s">
        <v>186</v>
      </c>
      <c r="J17" s="3" t="str">
        <f t="shared" si="1"/>
        <v/>
      </c>
      <c r="K17" s="68" t="str">
        <f t="shared" si="2"/>
        <v/>
      </c>
      <c r="L17" s="3" t="str">
        <f t="shared" si="3"/>
        <v/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spans="1:26">
      <c r="A18" s="23" t="s">
        <v>101</v>
      </c>
      <c r="B18" s="27" t="s">
        <v>928</v>
      </c>
      <c r="C18" s="17"/>
      <c r="D18" s="28"/>
      <c r="E18" s="29"/>
      <c r="F18" s="3"/>
      <c r="G18" s="3"/>
      <c r="H18" s="3"/>
      <c r="I18" s="3" t="s">
        <v>929</v>
      </c>
      <c r="J18" s="3" t="str">
        <f t="shared" si="1"/>
        <v/>
      </c>
      <c r="K18" s="68" t="str">
        <f t="shared" si="2"/>
        <v/>
      </c>
      <c r="L18" s="3" t="str">
        <f t="shared" si="3"/>
        <v/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spans="1:26">
      <c r="A19" s="23" t="s">
        <v>442</v>
      </c>
      <c r="B19" s="30" t="s">
        <v>930</v>
      </c>
      <c r="C19" s="31"/>
      <c r="D19" s="32"/>
      <c r="E19" s="33"/>
      <c r="F19" s="3"/>
      <c r="G19" s="3"/>
      <c r="H19" s="3"/>
      <c r="I19" s="3" t="s">
        <v>931</v>
      </c>
      <c r="J19" s="3" t="str">
        <f t="shared" si="1"/>
        <v/>
      </c>
      <c r="K19" s="68" t="str">
        <f t="shared" si="2"/>
        <v/>
      </c>
      <c r="L19" s="3" t="str">
        <f t="shared" si="3"/>
        <v/>
      </c>
      <c r="M19" s="3"/>
      <c r="N19" s="3" t="s">
        <v>932</v>
      </c>
      <c r="O19" s="69" t="str">
        <f>SUBSTITUTE(D19,",",".")</f>
        <v/>
      </c>
      <c r="P19" s="3" t="str">
        <f>CONCATENATE("&lt;/",RIGHT(N19,LEN(N19)-9))</f>
        <v>&lt;/valorOutrosDesembolsosOperacionaisAtual&gt;</v>
      </c>
      <c r="Q19" s="3"/>
      <c r="R19" s="3" t="s">
        <v>933</v>
      </c>
      <c r="S19" s="69" t="str">
        <f>SUBSTITUTE(E19,",",".")</f>
        <v/>
      </c>
      <c r="T19" s="3" t="str">
        <f>CONCATENATE("&lt;/",RIGHT(R19,LEN(R19)-9))</f>
        <v>&lt;/valorOutrosDesembolsosOperacionaisAnterior&gt;</v>
      </c>
      <c r="U19" s="3"/>
      <c r="V19" s="3"/>
      <c r="W19" s="3"/>
      <c r="X19" s="3"/>
      <c r="Y19" s="3"/>
      <c r="Z19" s="3"/>
    </row>
    <row r="20" ht="13.5" spans="1:26">
      <c r="A20" s="11" t="s">
        <v>107</v>
      </c>
      <c r="B20" s="34" t="s">
        <v>934</v>
      </c>
      <c r="C20" s="35"/>
      <c r="D20" s="36"/>
      <c r="E20" s="37"/>
      <c r="F20" s="3"/>
      <c r="G20" s="3"/>
      <c r="H20" s="3"/>
      <c r="I20" s="3" t="s">
        <v>935</v>
      </c>
      <c r="J20" s="3"/>
      <c r="K20" s="6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spans="1:26">
      <c r="A21" s="11" t="s">
        <v>110</v>
      </c>
      <c r="B21" s="38" t="s">
        <v>936</v>
      </c>
      <c r="C21" s="39"/>
      <c r="D21" s="40">
        <f t="shared" ref="D21:E21" si="4">D22-D26</f>
        <v>0</v>
      </c>
      <c r="E21" s="41">
        <f t="shared" si="4"/>
        <v>0</v>
      </c>
      <c r="F21" s="3"/>
      <c r="G21" s="3"/>
      <c r="H21" s="3"/>
      <c r="I21" s="3" t="s">
        <v>937</v>
      </c>
      <c r="J21" s="3" t="str">
        <f t="shared" ref="J21:J29" si="5">IF(C21="","",I21)</f>
        <v/>
      </c>
      <c r="K21" s="68" t="str">
        <f t="shared" ref="K21:K29" si="6">IF(C21="","",C21)</f>
        <v/>
      </c>
      <c r="L21" s="3" t="str">
        <f t="shared" ref="L21:L29" si="7">IF(C21="","",CONCATENATE("&lt;/",RIGHT(J21,LEN(J21)-9)))</f>
        <v/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spans="1:26">
      <c r="A22" s="11" t="s">
        <v>113</v>
      </c>
      <c r="B22" s="42" t="s">
        <v>938</v>
      </c>
      <c r="C22" s="20"/>
      <c r="D22" s="43">
        <f t="shared" ref="D22:E22" si="8">SUM(D23:D25)</f>
        <v>0</v>
      </c>
      <c r="E22" s="44">
        <f t="shared" si="8"/>
        <v>0</v>
      </c>
      <c r="F22" s="3"/>
      <c r="G22" s="3"/>
      <c r="H22" s="3"/>
      <c r="I22" s="3" t="s">
        <v>939</v>
      </c>
      <c r="J22" s="3" t="str">
        <f t="shared" si="5"/>
        <v/>
      </c>
      <c r="K22" s="68" t="str">
        <f t="shared" si="6"/>
        <v/>
      </c>
      <c r="L22" s="3" t="str">
        <f t="shared" si="7"/>
        <v/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spans="1:26">
      <c r="A23" s="23" t="s">
        <v>116</v>
      </c>
      <c r="B23" s="27" t="s">
        <v>84</v>
      </c>
      <c r="C23" s="17"/>
      <c r="D23" s="18"/>
      <c r="E23" s="45"/>
      <c r="F23" s="3"/>
      <c r="G23" s="3"/>
      <c r="H23" s="3"/>
      <c r="I23" s="3" t="s">
        <v>940</v>
      </c>
      <c r="J23" s="3" t="str">
        <f t="shared" si="5"/>
        <v/>
      </c>
      <c r="K23" s="68" t="str">
        <f t="shared" si="6"/>
        <v/>
      </c>
      <c r="L23" s="3" t="str">
        <f t="shared" si="7"/>
        <v/>
      </c>
      <c r="M23" s="3"/>
      <c r="N23" s="3" t="s">
        <v>941</v>
      </c>
      <c r="O23" s="69" t="str">
        <f t="shared" ref="O23:O25" si="9">SUBSTITUTE(D23,",",".")</f>
        <v/>
      </c>
      <c r="P23" s="3" t="str">
        <f t="shared" ref="P23:P25" si="10">CONCATENATE("&lt;/",RIGHT(N23,LEN(N23)-9))</f>
        <v>&lt;/valorFluxosCaixaInvestimentoIngressosAlienacaoBensAtual&gt;</v>
      </c>
      <c r="Q23" s="3"/>
      <c r="R23" s="3" t="s">
        <v>942</v>
      </c>
      <c r="S23" s="69" t="str">
        <f t="shared" ref="S23:S25" si="11">SUBSTITUTE(E23,",",".")</f>
        <v/>
      </c>
      <c r="T23" s="3" t="str">
        <f t="shared" ref="T23:T25" si="12">CONCATENATE("&lt;/",RIGHT(R23,LEN(R23)-9))</f>
        <v>&lt;/valorFluxosCaixaInvestimentoIngressosAlienacaoBensAnterior&gt;</v>
      </c>
      <c r="U23" s="3"/>
      <c r="V23" s="3"/>
      <c r="W23" s="3"/>
      <c r="X23" s="3"/>
      <c r="Y23" s="3"/>
      <c r="Z23" s="3"/>
    </row>
    <row r="24" ht="13.5" spans="1:26">
      <c r="A24" s="23" t="s">
        <v>122</v>
      </c>
      <c r="B24" s="27" t="s">
        <v>943</v>
      </c>
      <c r="C24" s="17"/>
      <c r="D24" s="18"/>
      <c r="E24" s="45"/>
      <c r="F24" s="3"/>
      <c r="G24" s="3"/>
      <c r="H24" s="3"/>
      <c r="I24" s="3" t="s">
        <v>944</v>
      </c>
      <c r="J24" s="3" t="str">
        <f t="shared" si="5"/>
        <v/>
      </c>
      <c r="K24" s="68" t="str">
        <f t="shared" si="6"/>
        <v/>
      </c>
      <c r="L24" s="3" t="str">
        <f t="shared" si="7"/>
        <v/>
      </c>
      <c r="M24" s="3"/>
      <c r="N24" s="3" t="s">
        <v>945</v>
      </c>
      <c r="O24" s="69" t="str">
        <f t="shared" si="9"/>
        <v/>
      </c>
      <c r="P24" s="3" t="str">
        <f t="shared" si="10"/>
        <v>&lt;/valorFluxosCaixaInvestimentoIngressosAmortizacaoAtual&gt;</v>
      </c>
      <c r="Q24" s="3"/>
      <c r="R24" s="3" t="s">
        <v>946</v>
      </c>
      <c r="S24" s="69" t="str">
        <f t="shared" si="11"/>
        <v/>
      </c>
      <c r="T24" s="3" t="str">
        <f t="shared" si="12"/>
        <v>&lt;/valorFluxosCaixaInvestimentoIngressosAmortizacaoAnterior&gt;</v>
      </c>
      <c r="U24" s="3"/>
      <c r="V24" s="3"/>
      <c r="W24" s="3"/>
      <c r="X24" s="3"/>
      <c r="Y24" s="3"/>
      <c r="Z24" s="3"/>
    </row>
    <row r="25" ht="13.5" spans="1:26">
      <c r="A25" s="23" t="s">
        <v>128</v>
      </c>
      <c r="B25" s="27" t="s">
        <v>947</v>
      </c>
      <c r="C25" s="17"/>
      <c r="D25" s="18"/>
      <c r="E25" s="45"/>
      <c r="F25" s="3"/>
      <c r="G25" s="3"/>
      <c r="H25" s="3"/>
      <c r="I25" s="3" t="s">
        <v>948</v>
      </c>
      <c r="J25" s="3" t="str">
        <f t="shared" si="5"/>
        <v/>
      </c>
      <c r="K25" s="68" t="str">
        <f t="shared" si="6"/>
        <v/>
      </c>
      <c r="L25" s="3" t="str">
        <f t="shared" si="7"/>
        <v/>
      </c>
      <c r="M25" s="3"/>
      <c r="N25" s="3" t="s">
        <v>949</v>
      </c>
      <c r="O25" s="69" t="str">
        <f t="shared" si="9"/>
        <v/>
      </c>
      <c r="P25" s="3" t="str">
        <f t="shared" si="10"/>
        <v>&lt;/valorFluxosCaixaInvestimentoIngressosOutrosAtual&gt;</v>
      </c>
      <c r="Q25" s="3"/>
      <c r="R25" s="3" t="s">
        <v>950</v>
      </c>
      <c r="S25" s="69" t="str">
        <f t="shared" si="11"/>
        <v/>
      </c>
      <c r="T25" s="3" t="str">
        <f t="shared" si="12"/>
        <v>&lt;/valorFluxosCaixaInvestimentoIngressosOutrosAnterior&gt;</v>
      </c>
      <c r="U25" s="3"/>
      <c r="V25" s="3"/>
      <c r="W25" s="3"/>
      <c r="X25" s="3"/>
      <c r="Y25" s="3"/>
      <c r="Z25" s="3"/>
    </row>
    <row r="26" ht="13.5" spans="1:26">
      <c r="A26" s="11" t="s">
        <v>131</v>
      </c>
      <c r="B26" s="16" t="s">
        <v>951</v>
      </c>
      <c r="C26" s="17"/>
      <c r="D26" s="25">
        <f t="shared" ref="D26:E26" si="13">SUM(D27:D29)</f>
        <v>0</v>
      </c>
      <c r="E26" s="26">
        <f t="shared" si="13"/>
        <v>0</v>
      </c>
      <c r="F26" s="3"/>
      <c r="G26" s="3"/>
      <c r="H26" s="3"/>
      <c r="I26" s="3" t="s">
        <v>952</v>
      </c>
      <c r="J26" s="3" t="str">
        <f t="shared" si="5"/>
        <v/>
      </c>
      <c r="K26" s="68" t="str">
        <f t="shared" si="6"/>
        <v/>
      </c>
      <c r="L26" s="3" t="str">
        <f t="shared" si="7"/>
        <v/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spans="1:26">
      <c r="A27" s="11" t="s">
        <v>136</v>
      </c>
      <c r="B27" s="27" t="s">
        <v>953</v>
      </c>
      <c r="C27" s="17"/>
      <c r="D27" s="18"/>
      <c r="E27" s="45"/>
      <c r="F27" s="3"/>
      <c r="G27" s="3"/>
      <c r="H27" s="3"/>
      <c r="I27" s="3" t="s">
        <v>954</v>
      </c>
      <c r="J27" s="3" t="str">
        <f t="shared" si="5"/>
        <v/>
      </c>
      <c r="K27" s="68" t="str">
        <f t="shared" si="6"/>
        <v/>
      </c>
      <c r="L27" s="3" t="str">
        <f t="shared" si="7"/>
        <v/>
      </c>
      <c r="M27" s="3"/>
      <c r="N27" s="3" t="s">
        <v>955</v>
      </c>
      <c r="O27" s="69" t="str">
        <f t="shared" ref="O27:O29" si="14">SUBSTITUTE(D27,",",".")</f>
        <v/>
      </c>
      <c r="P27" s="3" t="str">
        <f t="shared" ref="P27:P29" si="15">CONCATENATE("&lt;/",RIGHT(N27,LEN(N27)-9))</f>
        <v>&lt;/valorFluxosCaixaInvestimentoDesembolsosAquisicaoAtivoAtual&gt;</v>
      </c>
      <c r="Q27" s="3"/>
      <c r="R27" s="3" t="s">
        <v>956</v>
      </c>
      <c r="S27" s="69" t="str">
        <f t="shared" ref="S27:S29" si="16">SUBSTITUTE(E27,",",".")</f>
        <v/>
      </c>
      <c r="T27" s="3" t="str">
        <f t="shared" ref="T27:T29" si="17">CONCATENATE("&lt;/",RIGHT(R27,LEN(R27)-9))</f>
        <v>&lt;/valorFluxosCaixaInvestimentoDesembolsosAquisicaoAtivoAnterior&gt;</v>
      </c>
      <c r="U27" s="3"/>
      <c r="V27" s="3"/>
      <c r="W27" s="3"/>
      <c r="X27" s="3"/>
      <c r="Y27" s="3"/>
      <c r="Z27" s="3"/>
    </row>
    <row r="28" ht="13.5" spans="1:26">
      <c r="A28" s="11" t="s">
        <v>141</v>
      </c>
      <c r="B28" s="27" t="s">
        <v>957</v>
      </c>
      <c r="C28" s="17"/>
      <c r="D28" s="18"/>
      <c r="E28" s="45"/>
      <c r="F28" s="3"/>
      <c r="G28" s="3"/>
      <c r="H28" s="3"/>
      <c r="I28" s="3" t="s">
        <v>958</v>
      </c>
      <c r="J28" s="3" t="str">
        <f t="shared" si="5"/>
        <v/>
      </c>
      <c r="K28" s="68" t="str">
        <f t="shared" si="6"/>
        <v/>
      </c>
      <c r="L28" s="3" t="str">
        <f t="shared" si="7"/>
        <v/>
      </c>
      <c r="M28" s="3"/>
      <c r="N28" s="3" t="s">
        <v>959</v>
      </c>
      <c r="O28" s="69" t="str">
        <f t="shared" si="14"/>
        <v/>
      </c>
      <c r="P28" s="3" t="str">
        <f t="shared" si="15"/>
        <v>&lt;/valorFluxosCaixaInvestimentoDesembolsosConcessaoEmprestimosAtual&gt;</v>
      </c>
      <c r="Q28" s="3"/>
      <c r="R28" s="3" t="s">
        <v>960</v>
      </c>
      <c r="S28" s="69" t="str">
        <f t="shared" si="16"/>
        <v/>
      </c>
      <c r="T28" s="3" t="str">
        <f t="shared" si="17"/>
        <v>&lt;/valorFluxosCaixaInvestimentoDesembolsosConcessaoEmprestimosAnterior&gt;</v>
      </c>
      <c r="U28" s="3"/>
      <c r="V28" s="3"/>
      <c r="W28" s="3"/>
      <c r="X28" s="3"/>
      <c r="Y28" s="3"/>
      <c r="Z28" s="3"/>
    </row>
    <row r="29" ht="13.5" spans="1:26">
      <c r="A29" s="11" t="s">
        <v>144</v>
      </c>
      <c r="B29" s="30" t="s">
        <v>961</v>
      </c>
      <c r="C29" s="31"/>
      <c r="D29" s="32"/>
      <c r="E29" s="33"/>
      <c r="F29" s="3"/>
      <c r="G29" s="3"/>
      <c r="H29" s="3"/>
      <c r="I29" s="3" t="s">
        <v>962</v>
      </c>
      <c r="J29" s="3" t="str">
        <f t="shared" si="5"/>
        <v/>
      </c>
      <c r="K29" s="68" t="str">
        <f t="shared" si="6"/>
        <v/>
      </c>
      <c r="L29" s="3" t="str">
        <f t="shared" si="7"/>
        <v/>
      </c>
      <c r="M29" s="3"/>
      <c r="N29" s="3" t="s">
        <v>963</v>
      </c>
      <c r="O29" s="69" t="str">
        <f t="shared" si="14"/>
        <v/>
      </c>
      <c r="P29" s="3" t="str">
        <f t="shared" si="15"/>
        <v>&lt;/valorFluxosCaixaInvestimentoDesembolsosOutrosAtual&gt;</v>
      </c>
      <c r="Q29" s="3"/>
      <c r="R29" s="3" t="s">
        <v>964</v>
      </c>
      <c r="S29" s="69" t="str">
        <f t="shared" si="16"/>
        <v/>
      </c>
      <c r="T29" s="3" t="str">
        <f t="shared" si="17"/>
        <v>&lt;/valorFluxosCaixaInvestimentoDesembolsosOutrosAnterior&gt;</v>
      </c>
      <c r="U29" s="3"/>
      <c r="V29" s="3"/>
      <c r="W29" s="3"/>
      <c r="X29" s="3"/>
      <c r="Y29" s="3"/>
      <c r="Z29" s="3"/>
    </row>
    <row r="30" ht="13.5" spans="1:26">
      <c r="A30" s="11" t="s">
        <v>147</v>
      </c>
      <c r="B30" s="34" t="s">
        <v>965</v>
      </c>
      <c r="C30" s="35"/>
      <c r="D30" s="36"/>
      <c r="E30" s="37"/>
      <c r="F30" s="3"/>
      <c r="G30" s="3"/>
      <c r="H30" s="3"/>
      <c r="I30" s="3" t="s">
        <v>966</v>
      </c>
      <c r="J30" s="3"/>
      <c r="K30" s="68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spans="1:26">
      <c r="A31" s="11" t="s">
        <v>150</v>
      </c>
      <c r="B31" s="38" t="s">
        <v>967</v>
      </c>
      <c r="C31" s="39"/>
      <c r="D31" s="40">
        <f>D32-D36</f>
        <v>0</v>
      </c>
      <c r="E31" s="41">
        <f>E32-E36</f>
        <v>0</v>
      </c>
      <c r="F31" s="3"/>
      <c r="G31" s="3"/>
      <c r="H31" s="3"/>
      <c r="I31" s="3" t="s">
        <v>968</v>
      </c>
      <c r="J31" s="3" t="str">
        <f t="shared" ref="J31:J38" si="18">IF(C31="","",I31)</f>
        <v/>
      </c>
      <c r="K31" s="68" t="str">
        <f t="shared" ref="K31:K38" si="19">IF(C31="","",C31)</f>
        <v/>
      </c>
      <c r="L31" s="3" t="str">
        <f t="shared" ref="L31:L38" si="20">IF(C31="","",CONCATENATE("&lt;/",RIGHT(J31,LEN(J31)-9)))</f>
        <v/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spans="1:26">
      <c r="A32" s="11" t="s">
        <v>153</v>
      </c>
      <c r="B32" s="42" t="s">
        <v>969</v>
      </c>
      <c r="C32" s="20"/>
      <c r="D32" s="43">
        <f>SUM(D33:D35)</f>
        <v>0</v>
      </c>
      <c r="E32" s="44">
        <f>SUM(E33:E35)</f>
        <v>0</v>
      </c>
      <c r="F32" s="3"/>
      <c r="G32" s="3"/>
      <c r="H32" s="3"/>
      <c r="I32" s="3" t="s">
        <v>970</v>
      </c>
      <c r="J32" s="3" t="str">
        <f t="shared" si="18"/>
        <v/>
      </c>
      <c r="K32" s="68" t="str">
        <f t="shared" si="19"/>
        <v/>
      </c>
      <c r="L32" s="3" t="str">
        <f t="shared" si="20"/>
        <v/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spans="1:26">
      <c r="A33" s="23" t="s">
        <v>158</v>
      </c>
      <c r="B33" s="27" t="s">
        <v>78</v>
      </c>
      <c r="C33" s="17"/>
      <c r="D33" s="18"/>
      <c r="E33" s="45"/>
      <c r="F33" s="3"/>
      <c r="G33" s="3"/>
      <c r="H33" s="3"/>
      <c r="I33" s="3" t="s">
        <v>971</v>
      </c>
      <c r="J33" s="3" t="str">
        <f t="shared" si="18"/>
        <v/>
      </c>
      <c r="K33" s="68" t="str">
        <f t="shared" si="19"/>
        <v/>
      </c>
      <c r="L33" s="3" t="str">
        <f t="shared" si="20"/>
        <v/>
      </c>
      <c r="M33" s="3"/>
      <c r="N33" s="3" t="s">
        <v>972</v>
      </c>
      <c r="O33" s="69" t="str">
        <f t="shared" ref="O33:O35" si="21">SUBSTITUTE(D33,",",".")</f>
        <v/>
      </c>
      <c r="P33" s="3" t="str">
        <f t="shared" ref="P33:P35" si="22">CONCATENATE("&lt;/",RIGHT(N33,LEN(N33)-9))</f>
        <v>&lt;/valorFluxosCaixaFinanciamentoIngressosOperacoesCreditoAtual&gt;</v>
      </c>
      <c r="Q33" s="3"/>
      <c r="R33" s="3" t="s">
        <v>973</v>
      </c>
      <c r="S33" s="69" t="str">
        <f t="shared" ref="S33:S35" si="23">SUBSTITUTE(E33,",",".")</f>
        <v/>
      </c>
      <c r="T33" s="3" t="str">
        <f t="shared" ref="T33:T35" si="24">CONCATENATE("&lt;/",RIGHT(R33,LEN(R33)-9))</f>
        <v>&lt;/valorFluxosCaixaFinanciamentoIngressosOperacoesCreditoAnterior&gt;</v>
      </c>
      <c r="U33" s="3"/>
      <c r="V33" s="3"/>
      <c r="W33" s="3"/>
      <c r="X33" s="3"/>
      <c r="Y33" s="3"/>
      <c r="Z33" s="3"/>
    </row>
    <row r="34" ht="13.5" spans="1:26">
      <c r="A34" s="23" t="s">
        <v>160</v>
      </c>
      <c r="B34" s="27" t="s">
        <v>974</v>
      </c>
      <c r="C34" s="17"/>
      <c r="D34" s="18"/>
      <c r="E34" s="45"/>
      <c r="F34" s="3"/>
      <c r="G34" s="3"/>
      <c r="H34" s="3"/>
      <c r="I34" s="3" t="s">
        <v>975</v>
      </c>
      <c r="J34" s="3" t="str">
        <f t="shared" si="18"/>
        <v/>
      </c>
      <c r="K34" s="68" t="str">
        <f t="shared" si="19"/>
        <v/>
      </c>
      <c r="L34" s="3" t="str">
        <f t="shared" si="20"/>
        <v/>
      </c>
      <c r="M34" s="3"/>
      <c r="N34" s="3" t="s">
        <v>976</v>
      </c>
      <c r="O34" s="69" t="str">
        <f t="shared" si="21"/>
        <v/>
      </c>
      <c r="P34" s="3" t="str">
        <f t="shared" si="22"/>
        <v>&lt;/valorFluxosCaixaFinanciamentoIngressosIntegralizacaoCapitalAtual&gt;</v>
      </c>
      <c r="Q34" s="3"/>
      <c r="R34" s="3" t="s">
        <v>977</v>
      </c>
      <c r="S34" s="69" t="str">
        <f t="shared" si="23"/>
        <v/>
      </c>
      <c r="T34" s="3" t="str">
        <f t="shared" si="24"/>
        <v>&lt;/valorFluxosCaixaFinanciamentoIngressosIntegralizacaoCapitalAnterior&gt;</v>
      </c>
      <c r="U34" s="3"/>
      <c r="V34" s="3"/>
      <c r="W34" s="3"/>
      <c r="X34" s="3"/>
      <c r="Y34" s="3"/>
      <c r="Z34" s="3"/>
    </row>
    <row r="35" ht="13.5" spans="1:26">
      <c r="A35" s="23" t="s">
        <v>176</v>
      </c>
      <c r="B35" s="27" t="s">
        <v>978</v>
      </c>
      <c r="C35" s="17"/>
      <c r="D35" s="18"/>
      <c r="E35" s="45"/>
      <c r="F35" s="3"/>
      <c r="G35" s="3"/>
      <c r="H35" s="3"/>
      <c r="I35" s="3" t="s">
        <v>979</v>
      </c>
      <c r="J35" s="3" t="str">
        <f t="shared" si="18"/>
        <v/>
      </c>
      <c r="K35" s="68" t="str">
        <f t="shared" si="19"/>
        <v/>
      </c>
      <c r="L35" s="3" t="str">
        <f t="shared" si="20"/>
        <v/>
      </c>
      <c r="M35" s="3"/>
      <c r="N35" s="3" t="s">
        <v>980</v>
      </c>
      <c r="O35" s="69" t="str">
        <f t="shared" si="21"/>
        <v/>
      </c>
      <c r="P35" s="3" t="str">
        <f t="shared" si="22"/>
        <v>&lt;/valorFluxosCaixaFinanciamentoIngressosOutrosAtual&gt;</v>
      </c>
      <c r="Q35" s="3"/>
      <c r="R35" s="3" t="s">
        <v>981</v>
      </c>
      <c r="S35" s="69" t="str">
        <f t="shared" si="23"/>
        <v/>
      </c>
      <c r="T35" s="3" t="str">
        <f t="shared" si="24"/>
        <v>&lt;/valorFluxosCaixaFinanciamentoIngressosOutrosAnterior&gt;</v>
      </c>
      <c r="U35" s="3"/>
      <c r="V35" s="3"/>
      <c r="W35" s="3"/>
      <c r="X35" s="3"/>
      <c r="Y35" s="3"/>
      <c r="Z35" s="3"/>
    </row>
    <row r="36" ht="13.5" spans="1:26">
      <c r="A36" s="23" t="s">
        <v>184</v>
      </c>
      <c r="B36" s="16" t="s">
        <v>982</v>
      </c>
      <c r="C36" s="17"/>
      <c r="D36" s="25">
        <f t="shared" ref="D36:E36" si="25">SUM(D37:D38)</f>
        <v>0</v>
      </c>
      <c r="E36" s="26">
        <f t="shared" si="25"/>
        <v>0</v>
      </c>
      <c r="F36" s="3"/>
      <c r="G36" s="3"/>
      <c r="H36" s="3"/>
      <c r="I36" s="3" t="s">
        <v>983</v>
      </c>
      <c r="J36" s="3" t="str">
        <f t="shared" si="18"/>
        <v/>
      </c>
      <c r="K36" s="68" t="str">
        <f t="shared" si="19"/>
        <v/>
      </c>
      <c r="L36" s="3" t="str">
        <f t="shared" si="20"/>
        <v/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spans="1:26">
      <c r="A37" s="23" t="s">
        <v>192</v>
      </c>
      <c r="B37" s="27" t="s">
        <v>984</v>
      </c>
      <c r="C37" s="17"/>
      <c r="D37" s="18"/>
      <c r="E37" s="45"/>
      <c r="F37" s="3"/>
      <c r="G37" s="3"/>
      <c r="H37" s="3"/>
      <c r="I37" s="3" t="s">
        <v>985</v>
      </c>
      <c r="J37" s="3" t="str">
        <f t="shared" si="18"/>
        <v/>
      </c>
      <c r="K37" s="68" t="str">
        <f t="shared" si="19"/>
        <v/>
      </c>
      <c r="L37" s="3" t="str">
        <f t="shared" si="20"/>
        <v/>
      </c>
      <c r="M37" s="3"/>
      <c r="N37" s="3" t="s">
        <v>986</v>
      </c>
      <c r="O37" s="69" t="str">
        <f t="shared" ref="O37:O38" si="26">SUBSTITUTE(D37,",",".")</f>
        <v/>
      </c>
      <c r="P37" s="3" t="str">
        <f t="shared" ref="P37:P38" si="27">CONCATENATE("&lt;/",RIGHT(N37,LEN(N37)-9))</f>
        <v>&lt;/valorFluxosCaixaFinanciamentoDesembolsosAmortizacaoAtual&gt;</v>
      </c>
      <c r="Q37" s="3"/>
      <c r="R37" s="3" t="s">
        <v>987</v>
      </c>
      <c r="S37" s="69" t="str">
        <f t="shared" ref="S37:S38" si="28">SUBSTITUTE(E37,",",".")</f>
        <v/>
      </c>
      <c r="T37" s="3" t="str">
        <f t="shared" ref="T37:T38" si="29">CONCATENATE("&lt;/",RIGHT(R37,LEN(R37)-9))</f>
        <v>&lt;/valorFluxosCaixaFinanciamentoDesembolsosAmortizacaoAnterior&gt;</v>
      </c>
      <c r="U37" s="3"/>
      <c r="V37" s="3"/>
      <c r="W37" s="3"/>
      <c r="X37" s="3"/>
      <c r="Y37" s="3"/>
      <c r="Z37" s="3"/>
    </row>
    <row r="38" ht="13.5" spans="1:26">
      <c r="A38" s="23" t="s">
        <v>738</v>
      </c>
      <c r="B38" s="30" t="s">
        <v>988</v>
      </c>
      <c r="C38" s="31"/>
      <c r="D38" s="32"/>
      <c r="E38" s="33"/>
      <c r="F38" s="3"/>
      <c r="G38" s="3"/>
      <c r="H38" s="3"/>
      <c r="I38" s="3" t="s">
        <v>989</v>
      </c>
      <c r="J38" s="3" t="str">
        <f t="shared" si="18"/>
        <v/>
      </c>
      <c r="K38" s="68" t="str">
        <f t="shared" si="19"/>
        <v/>
      </c>
      <c r="L38" s="3" t="str">
        <f t="shared" si="20"/>
        <v/>
      </c>
      <c r="M38" s="3"/>
      <c r="N38" s="3" t="s">
        <v>990</v>
      </c>
      <c r="O38" s="69" t="str">
        <f t="shared" si="26"/>
        <v/>
      </c>
      <c r="P38" s="3" t="str">
        <f t="shared" si="27"/>
        <v>&lt;/valorFluxosCaixaFinanciamentoDesembolsosOutrosAtual&gt;</v>
      </c>
      <c r="Q38" s="3"/>
      <c r="R38" s="3" t="s">
        <v>991</v>
      </c>
      <c r="S38" s="69" t="str">
        <f t="shared" si="28"/>
        <v/>
      </c>
      <c r="T38" s="3" t="str">
        <f t="shared" si="29"/>
        <v>&lt;/valorFluxosCaixaFinanciamentoDesembolsosOutrosAnterior&gt;</v>
      </c>
      <c r="U38" s="3"/>
      <c r="V38" s="3"/>
      <c r="W38" s="3"/>
      <c r="X38" s="3"/>
      <c r="Y38" s="3"/>
      <c r="Z38" s="3"/>
    </row>
    <row r="39" ht="13.5" spans="1:26">
      <c r="A39" s="11" t="s">
        <v>743</v>
      </c>
      <c r="B39" s="46" t="s">
        <v>992</v>
      </c>
      <c r="C39" s="47"/>
      <c r="D39" s="48"/>
      <c r="E39" s="49"/>
      <c r="F39" s="3"/>
      <c r="G39" s="3"/>
      <c r="H39" s="3"/>
      <c r="I39" s="3" t="s">
        <v>993</v>
      </c>
      <c r="J39" s="3"/>
      <c r="K39" s="68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spans="1:26">
      <c r="A40" s="11" t="s">
        <v>207</v>
      </c>
      <c r="B40" s="38" t="s">
        <v>994</v>
      </c>
      <c r="C40" s="39"/>
      <c r="D40" s="50">
        <f>E42</f>
        <v>0</v>
      </c>
      <c r="E40" s="41">
        <f>SUM(E4,E21,E31)</f>
        <v>0</v>
      </c>
      <c r="F40" s="3"/>
      <c r="G40" s="3"/>
      <c r="H40" s="3"/>
      <c r="I40" s="3" t="s">
        <v>995</v>
      </c>
      <c r="J40" s="3" t="str">
        <f t="shared" ref="J40:J42" si="30">IF(C40="","",I40)</f>
        <v/>
      </c>
      <c r="K40" s="68" t="str">
        <f t="shared" ref="K40:K42" si="31">IF(C40="","",C40)</f>
        <v/>
      </c>
      <c r="L40" s="3" t="str">
        <f t="shared" ref="L40:L42" si="32">IF(C40="","",CONCATENATE("&lt;/",RIGHT(J40,LEN(J40)-9)))</f>
        <v/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spans="1:26">
      <c r="A41" s="23" t="s">
        <v>215</v>
      </c>
      <c r="B41" s="51" t="s">
        <v>996</v>
      </c>
      <c r="C41" s="20"/>
      <c r="D41" s="3"/>
      <c r="E41" s="52"/>
      <c r="F41" s="3"/>
      <c r="G41" s="3"/>
      <c r="H41" s="3"/>
      <c r="I41" s="3" t="s">
        <v>997</v>
      </c>
      <c r="J41" s="3" t="str">
        <f t="shared" si="30"/>
        <v/>
      </c>
      <c r="K41" s="68" t="str">
        <f t="shared" si="31"/>
        <v/>
      </c>
      <c r="L41" s="3" t="str">
        <f t="shared" si="32"/>
        <v/>
      </c>
      <c r="M41" s="3"/>
      <c r="N41" s="3"/>
      <c r="O41" s="3"/>
      <c r="P41" s="3"/>
      <c r="Q41" s="3"/>
      <c r="R41" s="3" t="s">
        <v>998</v>
      </c>
      <c r="S41" s="69" t="str">
        <f>SUBSTITUTE(E41,",",".")</f>
        <v/>
      </c>
      <c r="T41" s="3" t="str">
        <f>CONCATENATE("&lt;/",RIGHT(R41,LEN(R41)-9))</f>
        <v>&lt;/valorCaixaEquivalentesCaixaInicialAnterior&gt;</v>
      </c>
      <c r="U41" s="3"/>
      <c r="V41" s="3"/>
      <c r="W41" s="3"/>
      <c r="X41" s="3"/>
      <c r="Y41" s="3"/>
      <c r="Z41" s="3"/>
    </row>
    <row r="42" ht="13.5" spans="1:26">
      <c r="A42" s="23" t="s">
        <v>223</v>
      </c>
      <c r="B42" s="30" t="s">
        <v>999</v>
      </c>
      <c r="C42" s="31"/>
      <c r="D42" s="53">
        <f>SUM(D40)</f>
        <v>0</v>
      </c>
      <c r="E42" s="54">
        <f>SUM(E40:E41)</f>
        <v>0</v>
      </c>
      <c r="F42" s="3"/>
      <c r="G42" s="3"/>
      <c r="H42" s="3"/>
      <c r="I42" s="3" t="s">
        <v>1000</v>
      </c>
      <c r="J42" s="3" t="str">
        <f t="shared" si="30"/>
        <v/>
      </c>
      <c r="K42" s="68" t="str">
        <f t="shared" si="31"/>
        <v/>
      </c>
      <c r="L42" s="3" t="str">
        <f t="shared" si="32"/>
        <v/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spans="1:26">
      <c r="A47" s="55" t="s">
        <v>1001</v>
      </c>
      <c r="B47" s="56"/>
      <c r="C47" s="56"/>
      <c r="D47" s="56"/>
      <c r="E47" s="5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6.25" spans="1:26">
      <c r="A48" s="7" t="s">
        <v>15</v>
      </c>
      <c r="B48" s="8" t="s">
        <v>616</v>
      </c>
      <c r="C48" s="9" t="s">
        <v>17</v>
      </c>
      <c r="D48" s="9" t="s">
        <v>388</v>
      </c>
      <c r="E48" s="10" t="s">
        <v>389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spans="1:26">
      <c r="A49" s="11" t="s">
        <v>23</v>
      </c>
      <c r="B49" s="38" t="s">
        <v>1002</v>
      </c>
      <c r="C49" s="39"/>
      <c r="D49" s="40">
        <f>SUM(D50,D54,D55)</f>
        <v>0</v>
      </c>
      <c r="E49" s="41"/>
      <c r="F49" s="3"/>
      <c r="G49" s="3"/>
      <c r="H49" s="3"/>
      <c r="I49" s="3" t="s">
        <v>1003</v>
      </c>
      <c r="J49" s="3" t="str">
        <f t="shared" ref="J49:J50" si="33">IF(C49="","",I49)</f>
        <v/>
      </c>
      <c r="K49" s="68" t="str">
        <f t="shared" ref="K49:K50" si="34">IF(C49="","",C49)</f>
        <v/>
      </c>
      <c r="L49" s="3" t="str">
        <f t="shared" ref="L49:L50" si="35">IF(C49="","",CONCATENATE("&lt;/",RIGHT(J49,LEN(J49)-9)))</f>
        <v/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spans="1:26">
      <c r="A50" s="58" t="s">
        <v>26</v>
      </c>
      <c r="B50" s="51" t="s">
        <v>1004</v>
      </c>
      <c r="C50" s="59"/>
      <c r="D50" s="60">
        <f>SUM(D51:D53)</f>
        <v>0</v>
      </c>
      <c r="F50" s="17"/>
      <c r="G50" s="18"/>
      <c r="H50" s="3"/>
      <c r="I50" s="3" t="s">
        <v>1005</v>
      </c>
      <c r="J50" s="3" t="str">
        <f t="shared" si="33"/>
        <v/>
      </c>
      <c r="K50" s="68" t="str">
        <f t="shared" si="34"/>
        <v/>
      </c>
      <c r="L50" s="3" t="str">
        <f t="shared" si="35"/>
        <v/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spans="1:26">
      <c r="A51" s="61" t="s">
        <v>32</v>
      </c>
      <c r="B51" s="62" t="s">
        <v>1006</v>
      </c>
      <c r="C51" s="63"/>
      <c r="D51" s="63"/>
      <c r="E51" s="64"/>
      <c r="F51" s="3"/>
      <c r="G51" s="3"/>
      <c r="H51" s="3"/>
      <c r="I51" s="3" t="s">
        <v>1007</v>
      </c>
      <c r="J51" s="3" t="str">
        <f>IF(F50="","",I51)</f>
        <v/>
      </c>
      <c r="K51" s="68" t="str">
        <f>IF(F50="","",F50)</f>
        <v/>
      </c>
      <c r="L51" s="3" t="str">
        <f>IF(F50="","",CONCATENATE("&lt;/",RIGHT(J51,LEN(J51)-9)))</f>
        <v/>
      </c>
      <c r="M51" s="3"/>
      <c r="N51" s="3" t="s">
        <v>1008</v>
      </c>
      <c r="O51" s="69" t="str">
        <f>SUBSTITUTE(G50,",",".")</f>
        <v/>
      </c>
      <c r="P51" s="3" t="str">
        <f t="shared" ref="P51:P55" si="36">CONCATENATE("&lt;/",RIGHT(N51,LEN(N51)-9))</f>
        <v>&lt;/valorTransferenciasRecebidasIntergovernamentaisUniaoAtual&gt;</v>
      </c>
      <c r="Q51" s="3"/>
      <c r="R51" s="3" t="s">
        <v>1009</v>
      </c>
      <c r="S51" s="69" t="str">
        <f t="shared" ref="S51:S55" si="37">SUBSTITUTE(E51,",",".")</f>
        <v/>
      </c>
      <c r="T51" s="3" t="str">
        <f t="shared" ref="T51:T55" si="38">CONCATENATE("&lt;/",RIGHT(R51,LEN(R51)-9))</f>
        <v>&lt;/valorTransferenciasRecebidasIntergovernamentaisUniaoAnterior&gt;</v>
      </c>
      <c r="U51" s="3"/>
      <c r="V51" s="3"/>
      <c r="W51" s="3"/>
      <c r="X51" s="3"/>
      <c r="Y51" s="3"/>
      <c r="Z51" s="3"/>
    </row>
    <row r="52" ht="12.75" spans="1:26">
      <c r="A52" s="61" t="s">
        <v>38</v>
      </c>
      <c r="B52" s="27" t="s">
        <v>1010</v>
      </c>
      <c r="C52" s="20"/>
      <c r="D52" s="21"/>
      <c r="E52" s="45"/>
      <c r="F52" s="3"/>
      <c r="G52" s="3"/>
      <c r="H52" s="3"/>
      <c r="I52" s="3" t="s">
        <v>1011</v>
      </c>
      <c r="J52" s="3" t="str">
        <f t="shared" ref="J52:J62" si="39">IF(C52="","",I52)</f>
        <v/>
      </c>
      <c r="K52" s="68" t="str">
        <f t="shared" ref="K52:K62" si="40">IF(C52="","",C52)</f>
        <v/>
      </c>
      <c r="L52" s="3" t="str">
        <f t="shared" ref="L52:L62" si="41">IF(C52="","",CONCATENATE("&lt;/",RIGHT(J52,LEN(J52)-9)))</f>
        <v/>
      </c>
      <c r="M52" s="3"/>
      <c r="N52" s="3" t="s">
        <v>1012</v>
      </c>
      <c r="O52" s="69" t="str">
        <f t="shared" ref="O52:O55" si="42">SUBSTITUTE(D52,",",".")</f>
        <v/>
      </c>
      <c r="P52" s="3" t="str">
        <f t="shared" si="36"/>
        <v>&lt;/valorTransferenciasRecebidasIntergovernamentaisEstadosDFAtual&gt;</v>
      </c>
      <c r="Q52" s="3"/>
      <c r="R52" s="3" t="s">
        <v>1013</v>
      </c>
      <c r="S52" s="69" t="str">
        <f t="shared" si="37"/>
        <v/>
      </c>
      <c r="T52" s="3" t="str">
        <f t="shared" si="38"/>
        <v>&lt;/valorTransferenciasRecebidasIntergovernamentaisEstadosDFAnterior&gt;</v>
      </c>
      <c r="U52" s="3"/>
      <c r="V52" s="3"/>
      <c r="W52" s="3"/>
      <c r="X52" s="3"/>
      <c r="Y52" s="3"/>
      <c r="Z52" s="3"/>
    </row>
    <row r="53" ht="12.75" spans="1:26">
      <c r="A53" s="61" t="s">
        <v>44</v>
      </c>
      <c r="B53" s="27" t="s">
        <v>1014</v>
      </c>
      <c r="C53" s="17"/>
      <c r="D53" s="18"/>
      <c r="E53" s="45"/>
      <c r="F53" s="3"/>
      <c r="G53" s="3"/>
      <c r="H53" s="3"/>
      <c r="I53" s="3" t="s">
        <v>1015</v>
      </c>
      <c r="J53" s="3" t="str">
        <f t="shared" si="39"/>
        <v/>
      </c>
      <c r="K53" s="68" t="str">
        <f t="shared" si="40"/>
        <v/>
      </c>
      <c r="L53" s="3" t="str">
        <f t="shared" si="41"/>
        <v/>
      </c>
      <c r="M53" s="3"/>
      <c r="N53" s="3" t="s">
        <v>1016</v>
      </c>
      <c r="O53" s="69" t="str">
        <f t="shared" si="42"/>
        <v/>
      </c>
      <c r="P53" s="3" t="str">
        <f t="shared" si="36"/>
        <v>&lt;/valorTransferenciasRecebidasIntergovernamentaisMunicipiosAtual&gt;</v>
      </c>
      <c r="Q53" s="3"/>
      <c r="R53" s="3" t="s">
        <v>1017</v>
      </c>
      <c r="S53" s="69" t="str">
        <f t="shared" si="37"/>
        <v/>
      </c>
      <c r="T53" s="3" t="str">
        <f t="shared" si="38"/>
        <v>&lt;/valorTransferenciasRecebidasIntergovernamentaisMunicipiosAnterior&gt;</v>
      </c>
      <c r="U53" s="3"/>
      <c r="V53" s="3"/>
      <c r="W53" s="3"/>
      <c r="X53" s="3"/>
      <c r="Y53" s="3"/>
      <c r="Z53" s="3"/>
    </row>
    <row r="54" ht="12.75" spans="1:26">
      <c r="A54" s="61" t="s">
        <v>50</v>
      </c>
      <c r="B54" s="27" t="s">
        <v>1018</v>
      </c>
      <c r="C54" s="17"/>
      <c r="D54" s="18"/>
      <c r="E54" s="45"/>
      <c r="F54" s="3"/>
      <c r="G54" s="3"/>
      <c r="H54" s="3"/>
      <c r="I54" s="3" t="s">
        <v>1019</v>
      </c>
      <c r="J54" s="3" t="str">
        <f t="shared" si="39"/>
        <v/>
      </c>
      <c r="K54" s="68" t="str">
        <f t="shared" si="40"/>
        <v/>
      </c>
      <c r="L54" s="3" t="str">
        <f t="shared" si="41"/>
        <v/>
      </c>
      <c r="M54" s="3"/>
      <c r="N54" s="3" t="s">
        <v>1020</v>
      </c>
      <c r="O54" s="69" t="str">
        <f t="shared" si="42"/>
        <v/>
      </c>
      <c r="P54" s="3" t="str">
        <f t="shared" si="36"/>
        <v>&lt;/valorTransferenciasRecebidasIntragovernamentaisAtual&gt;</v>
      </c>
      <c r="Q54" s="3"/>
      <c r="R54" s="3" t="s">
        <v>1021</v>
      </c>
      <c r="S54" s="69" t="str">
        <f t="shared" si="37"/>
        <v/>
      </c>
      <c r="T54" s="3" t="str">
        <f t="shared" si="38"/>
        <v>&lt;/valorTransferenciasRecebidasIntragovernamentaisAnterior&gt;</v>
      </c>
      <c r="U54" s="3"/>
      <c r="V54" s="3"/>
      <c r="W54" s="3"/>
      <c r="X54" s="3"/>
      <c r="Y54" s="3"/>
      <c r="Z54" s="3"/>
    </row>
    <row r="55" ht="13.5" spans="1:26">
      <c r="A55" s="65" t="s">
        <v>56</v>
      </c>
      <c r="B55" s="30" t="s">
        <v>1022</v>
      </c>
      <c r="C55" s="31"/>
      <c r="D55" s="32"/>
      <c r="E55" s="33"/>
      <c r="F55" s="3"/>
      <c r="G55" s="3"/>
      <c r="H55" s="3"/>
      <c r="I55" s="3" t="s">
        <v>1023</v>
      </c>
      <c r="J55" s="3" t="str">
        <f t="shared" si="39"/>
        <v/>
      </c>
      <c r="K55" s="68" t="str">
        <f t="shared" si="40"/>
        <v/>
      </c>
      <c r="L55" s="3" t="str">
        <f t="shared" si="41"/>
        <v/>
      </c>
      <c r="M55" s="3"/>
      <c r="N55" s="3" t="s">
        <v>1024</v>
      </c>
      <c r="O55" s="69" t="str">
        <f t="shared" si="42"/>
        <v/>
      </c>
      <c r="P55" s="3" t="str">
        <f t="shared" si="36"/>
        <v>&lt;/valorTransferenciasRecebidasOutrasAtual&gt;</v>
      </c>
      <c r="Q55" s="3"/>
      <c r="R55" s="3" t="s">
        <v>1025</v>
      </c>
      <c r="S55" s="69" t="str">
        <f t="shared" si="37"/>
        <v/>
      </c>
      <c r="T55" s="3" t="str">
        <f t="shared" si="38"/>
        <v>&lt;/valorTransferenciasRecebidasOutrasAnterior&gt;</v>
      </c>
      <c r="U55" s="3"/>
      <c r="V55" s="3"/>
      <c r="W55" s="3"/>
      <c r="X55" s="3"/>
      <c r="Y55" s="3"/>
      <c r="Z55" s="3"/>
    </row>
    <row r="56" ht="13.5" spans="1:26">
      <c r="A56" s="11" t="s">
        <v>62</v>
      </c>
      <c r="B56" s="38" t="s">
        <v>1026</v>
      </c>
      <c r="C56" s="39"/>
      <c r="D56" s="40">
        <f t="shared" ref="D56:E56" si="43">SUM(D57,D61,D62)</f>
        <v>0</v>
      </c>
      <c r="E56" s="41">
        <f t="shared" si="43"/>
        <v>0</v>
      </c>
      <c r="F56" s="3"/>
      <c r="G56" s="3"/>
      <c r="H56" s="3"/>
      <c r="I56" s="3" t="s">
        <v>1027</v>
      </c>
      <c r="J56" s="3" t="str">
        <f t="shared" si="39"/>
        <v/>
      </c>
      <c r="K56" s="68" t="str">
        <f t="shared" si="40"/>
        <v/>
      </c>
      <c r="L56" s="3" t="str">
        <f t="shared" si="41"/>
        <v/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spans="1:26">
      <c r="A57" s="58" t="s">
        <v>68</v>
      </c>
      <c r="B57" s="51" t="s">
        <v>1028</v>
      </c>
      <c r="C57" s="20"/>
      <c r="D57" s="66">
        <f t="shared" ref="D57:E57" si="44">SUM(D58:D60)</f>
        <v>0</v>
      </c>
      <c r="E57" s="67">
        <f t="shared" si="44"/>
        <v>0</v>
      </c>
      <c r="F57" s="3"/>
      <c r="G57" s="3"/>
      <c r="H57" s="3"/>
      <c r="I57" s="3" t="s">
        <v>1029</v>
      </c>
      <c r="J57" s="3" t="str">
        <f t="shared" si="39"/>
        <v/>
      </c>
      <c r="K57" s="68" t="str">
        <f t="shared" si="40"/>
        <v/>
      </c>
      <c r="L57" s="3" t="str">
        <f t="shared" si="41"/>
        <v/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spans="1:26">
      <c r="A58" s="61" t="s">
        <v>74</v>
      </c>
      <c r="B58" s="27" t="s">
        <v>1030</v>
      </c>
      <c r="C58" s="17"/>
      <c r="D58" s="18"/>
      <c r="E58" s="45"/>
      <c r="F58" s="3"/>
      <c r="G58" s="3"/>
      <c r="H58" s="3"/>
      <c r="I58" s="3" t="s">
        <v>1031</v>
      </c>
      <c r="J58" s="3" t="str">
        <f t="shared" si="39"/>
        <v/>
      </c>
      <c r="K58" s="68" t="str">
        <f t="shared" si="40"/>
        <v/>
      </c>
      <c r="L58" s="3" t="str">
        <f t="shared" si="41"/>
        <v/>
      </c>
      <c r="M58" s="3"/>
      <c r="N58" s="3" t="s">
        <v>1032</v>
      </c>
      <c r="O58" s="69" t="str">
        <f t="shared" ref="O58:O62" si="45">SUBSTITUTE(D58,",",".")</f>
        <v/>
      </c>
      <c r="P58" s="3" t="str">
        <f t="shared" ref="P58:P62" si="46">CONCATENATE("&lt;/",RIGHT(N58,LEN(N58)-9))</f>
        <v>&lt;/valorTransferenciasConcedidasIntergovernamentaisUniaoAtual&gt;</v>
      </c>
      <c r="Q58" s="3"/>
      <c r="R58" s="3" t="s">
        <v>1033</v>
      </c>
      <c r="S58" s="69" t="str">
        <f t="shared" ref="S58:S62" si="47">SUBSTITUTE(E58,",",".")</f>
        <v/>
      </c>
      <c r="T58" s="3" t="str">
        <f t="shared" ref="T58:T62" si="48">CONCATENATE("&lt;/",RIGHT(R58,LEN(R58)-9))</f>
        <v>&lt;/valorTransferenciasConcedidasIntergovernamentaisUniaoAnterior&gt;</v>
      </c>
      <c r="U58" s="3"/>
      <c r="V58" s="3"/>
      <c r="W58" s="3"/>
      <c r="X58" s="3"/>
      <c r="Y58" s="3"/>
      <c r="Z58" s="3"/>
    </row>
    <row r="59" ht="12.75" spans="1:26">
      <c r="A59" s="61" t="s">
        <v>77</v>
      </c>
      <c r="B59" s="27" t="s">
        <v>1034</v>
      </c>
      <c r="C59" s="17"/>
      <c r="D59" s="18"/>
      <c r="E59" s="45"/>
      <c r="F59" s="3"/>
      <c r="G59" s="3"/>
      <c r="H59" s="3"/>
      <c r="I59" s="3" t="s">
        <v>1035</v>
      </c>
      <c r="J59" s="3" t="str">
        <f t="shared" si="39"/>
        <v/>
      </c>
      <c r="K59" s="68" t="str">
        <f t="shared" si="40"/>
        <v/>
      </c>
      <c r="L59" s="3" t="str">
        <f t="shared" si="41"/>
        <v/>
      </c>
      <c r="M59" s="3"/>
      <c r="N59" s="3" t="s">
        <v>1036</v>
      </c>
      <c r="O59" s="69" t="str">
        <f t="shared" si="45"/>
        <v/>
      </c>
      <c r="P59" s="3" t="str">
        <f t="shared" si="46"/>
        <v>&lt;/valorTransferenciasConcedidasIntergovernamentaisEstadosDFAtual&gt;</v>
      </c>
      <c r="Q59" s="3"/>
      <c r="R59" s="3" t="s">
        <v>1037</v>
      </c>
      <c r="S59" s="69" t="str">
        <f t="shared" si="47"/>
        <v/>
      </c>
      <c r="T59" s="3" t="str">
        <f t="shared" si="48"/>
        <v>&lt;/valorTransferenciasConcedidasIntergovernamentaisEstadosDFAnterior&gt;</v>
      </c>
      <c r="U59" s="3"/>
      <c r="V59" s="3"/>
      <c r="W59" s="3"/>
      <c r="X59" s="3"/>
      <c r="Y59" s="3"/>
      <c r="Z59" s="3"/>
    </row>
    <row r="60" ht="12.75" spans="1:26">
      <c r="A60" s="61" t="s">
        <v>83</v>
      </c>
      <c r="B60" s="27" t="s">
        <v>1038</v>
      </c>
      <c r="C60" s="17"/>
      <c r="D60" s="18"/>
      <c r="E60" s="45"/>
      <c r="F60" s="3"/>
      <c r="G60" s="3"/>
      <c r="H60" s="3"/>
      <c r="I60" s="3" t="s">
        <v>1039</v>
      </c>
      <c r="J60" s="3" t="str">
        <f t="shared" si="39"/>
        <v/>
      </c>
      <c r="K60" s="68" t="str">
        <f t="shared" si="40"/>
        <v/>
      </c>
      <c r="L60" s="3" t="str">
        <f t="shared" si="41"/>
        <v/>
      </c>
      <c r="M60" s="3"/>
      <c r="N60" s="3" t="s">
        <v>1040</v>
      </c>
      <c r="O60" s="69" t="str">
        <f t="shared" si="45"/>
        <v/>
      </c>
      <c r="P60" s="3" t="str">
        <f t="shared" si="46"/>
        <v>&lt;/valorTransferenciasConcedidasIntergovernamentaisMunicipiosAtual&gt;</v>
      </c>
      <c r="Q60" s="3"/>
      <c r="R60" s="3" t="s">
        <v>1041</v>
      </c>
      <c r="S60" s="69" t="str">
        <f t="shared" si="47"/>
        <v/>
      </c>
      <c r="T60" s="3" t="str">
        <f t="shared" si="48"/>
        <v>&lt;/valorTransferenciasConcedidasIntergovernamentaisMunicipiosAnterior&gt;</v>
      </c>
      <c r="U60" s="3"/>
      <c r="V60" s="3"/>
      <c r="W60" s="3"/>
      <c r="X60" s="3"/>
      <c r="Y60" s="3"/>
      <c r="Z60" s="3"/>
    </row>
    <row r="61" ht="12.75" spans="1:26">
      <c r="A61" s="61" t="s">
        <v>89</v>
      </c>
      <c r="B61" s="27" t="s">
        <v>1018</v>
      </c>
      <c r="C61" s="17"/>
      <c r="D61" s="18"/>
      <c r="E61" s="45"/>
      <c r="F61" s="3"/>
      <c r="G61" s="3"/>
      <c r="H61" s="3"/>
      <c r="I61" s="3" t="s">
        <v>1042</v>
      </c>
      <c r="J61" s="3" t="str">
        <f t="shared" si="39"/>
        <v/>
      </c>
      <c r="K61" s="68" t="str">
        <f t="shared" si="40"/>
        <v/>
      </c>
      <c r="L61" s="3" t="str">
        <f t="shared" si="41"/>
        <v/>
      </c>
      <c r="M61" s="3"/>
      <c r="N61" s="3" t="s">
        <v>1043</v>
      </c>
      <c r="O61" s="69" t="str">
        <f t="shared" si="45"/>
        <v/>
      </c>
      <c r="P61" s="3" t="str">
        <f t="shared" si="46"/>
        <v>&lt;/valorTransferenciasConcedidasIntragovernamentaisAtual&gt;</v>
      </c>
      <c r="Q61" s="3"/>
      <c r="R61" s="3" t="s">
        <v>1044</v>
      </c>
      <c r="S61" s="69" t="str">
        <f t="shared" si="47"/>
        <v/>
      </c>
      <c r="T61" s="3" t="str">
        <f t="shared" si="48"/>
        <v>&lt;/valorTransferenciasConcedidasIntragovernamentaisAnterior&gt;</v>
      </c>
      <c r="U61" s="3"/>
      <c r="V61" s="3"/>
      <c r="W61" s="3"/>
      <c r="X61" s="3"/>
      <c r="Y61" s="3"/>
      <c r="Z61" s="3"/>
    </row>
    <row r="62" ht="13.5" spans="1:26">
      <c r="A62" s="65" t="s">
        <v>95</v>
      </c>
      <c r="B62" s="30" t="s">
        <v>1045</v>
      </c>
      <c r="C62" s="31"/>
      <c r="D62" s="32"/>
      <c r="E62" s="33"/>
      <c r="F62" s="3"/>
      <c r="G62" s="3"/>
      <c r="H62" s="3"/>
      <c r="I62" s="3" t="s">
        <v>1046</v>
      </c>
      <c r="J62" s="3" t="str">
        <f t="shared" si="39"/>
        <v/>
      </c>
      <c r="K62" s="68" t="str">
        <f t="shared" si="40"/>
        <v/>
      </c>
      <c r="L62" s="3" t="str">
        <f t="shared" si="41"/>
        <v/>
      </c>
      <c r="M62" s="3"/>
      <c r="N62" s="3" t="s">
        <v>1047</v>
      </c>
      <c r="O62" s="69" t="str">
        <f t="shared" si="45"/>
        <v/>
      </c>
      <c r="P62" s="3" t="str">
        <f t="shared" si="46"/>
        <v>&lt;/valorTransferenciasConcedidasOutrasAtual&gt;</v>
      </c>
      <c r="Q62" s="3"/>
      <c r="R62" s="3" t="s">
        <v>1048</v>
      </c>
      <c r="S62" s="69" t="str">
        <f t="shared" si="47"/>
        <v/>
      </c>
      <c r="T62" s="3" t="str">
        <f t="shared" si="48"/>
        <v>&lt;/valorTransferenciasConcedidasOutrasAnterior&gt;</v>
      </c>
      <c r="U62" s="3"/>
      <c r="V62" s="3"/>
      <c r="W62" s="3"/>
      <c r="X62" s="3"/>
      <c r="Y62" s="3"/>
      <c r="Z62" s="3"/>
    </row>
    <row r="63" ht="13.5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spans="1:26">
      <c r="A64" s="4" t="s">
        <v>1049</v>
      </c>
      <c r="B64" s="5"/>
      <c r="C64" s="5"/>
      <c r="D64" s="5"/>
      <c r="E64" s="6"/>
      <c r="F64" s="3"/>
      <c r="G64" s="3"/>
      <c r="H64" s="3"/>
      <c r="I64" s="3"/>
      <c r="J64" s="3" t="s">
        <v>1050</v>
      </c>
      <c r="K64" s="3"/>
      <c r="L64" s="3" t="s">
        <v>1051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6.25" spans="1:26">
      <c r="A65" s="7" t="s">
        <v>15</v>
      </c>
      <c r="B65" s="8" t="s">
        <v>616</v>
      </c>
      <c r="C65" s="9" t="s">
        <v>17</v>
      </c>
      <c r="D65" s="9" t="s">
        <v>388</v>
      </c>
      <c r="E65" s="10" t="s">
        <v>389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spans="1:26">
      <c r="A66" s="61" t="s">
        <v>23</v>
      </c>
      <c r="B66" s="27" t="s">
        <v>1052</v>
      </c>
      <c r="C66" s="70"/>
      <c r="D66" s="18"/>
      <c r="E66" s="45"/>
      <c r="F66" s="3"/>
      <c r="G66" s="3"/>
      <c r="H66" s="3"/>
      <c r="I66" s="3" t="s">
        <v>1053</v>
      </c>
      <c r="J66" s="3" t="str">
        <f t="shared" ref="J66:J94" si="49">IF(C66="","",I66)</f>
        <v/>
      </c>
      <c r="K66" s="68" t="str">
        <f t="shared" ref="K66:K94" si="50">IF(C66="","",C66)</f>
        <v/>
      </c>
      <c r="L66" s="3" t="str">
        <f t="shared" ref="L66:L94" si="51">IF(C66="","",CONCATENATE("&lt;/",RIGHT(J66,LEN(J66)-9)))</f>
        <v/>
      </c>
      <c r="M66" s="3"/>
      <c r="N66" s="3" t="s">
        <v>1054</v>
      </c>
      <c r="O66" s="69" t="str">
        <f t="shared" ref="O66:O93" si="52">SUBSTITUTE(D66,",",".")</f>
        <v/>
      </c>
      <c r="P66" s="3" t="str">
        <f t="shared" ref="P66:P93" si="53">CONCATENATE("&lt;/",RIGHT(N66,LEN(N66)-9))</f>
        <v>&lt;/valorDesembolsosPessoalDemaisLegislativaAtual&gt;</v>
      </c>
      <c r="Q66" s="3"/>
      <c r="R66" s="3" t="s">
        <v>1055</v>
      </c>
      <c r="S66" s="69" t="str">
        <f t="shared" ref="S66:S93" si="54">SUBSTITUTE(E66,",",".")</f>
        <v/>
      </c>
      <c r="T66" s="3" t="str">
        <f t="shared" ref="T66:T93" si="55">CONCATENATE("&lt;/",RIGHT(R66,LEN(R66)-9))</f>
        <v>&lt;/valorDesembolsosPessoalDemaisLegislativaAnterior&gt;</v>
      </c>
      <c r="U66" s="3"/>
      <c r="V66" s="3"/>
      <c r="W66" s="3"/>
      <c r="X66" s="3"/>
      <c r="Y66" s="3"/>
      <c r="Z66" s="3"/>
    </row>
    <row r="67" ht="12.75" spans="1:26">
      <c r="A67" s="61" t="s">
        <v>26</v>
      </c>
      <c r="B67" s="27" t="s">
        <v>1056</v>
      </c>
      <c r="C67" s="17"/>
      <c r="D67" s="18"/>
      <c r="E67" s="45"/>
      <c r="F67" s="3"/>
      <c r="G67" s="3"/>
      <c r="H67" s="3"/>
      <c r="I67" s="3" t="s">
        <v>1057</v>
      </c>
      <c r="J67" s="3" t="str">
        <f t="shared" si="49"/>
        <v/>
      </c>
      <c r="K67" s="68" t="str">
        <f t="shared" si="50"/>
        <v/>
      </c>
      <c r="L67" s="3" t="str">
        <f t="shared" si="51"/>
        <v/>
      </c>
      <c r="M67" s="3"/>
      <c r="N67" s="3" t="s">
        <v>1058</v>
      </c>
      <c r="O67" s="69" t="str">
        <f t="shared" si="52"/>
        <v/>
      </c>
      <c r="P67" s="3" t="str">
        <f t="shared" si="53"/>
        <v>&lt;/valorDesembolsosPessoalDemaisJudiciariaAtual&gt;</v>
      </c>
      <c r="Q67" s="3"/>
      <c r="R67" s="3" t="s">
        <v>1059</v>
      </c>
      <c r="S67" s="69" t="str">
        <f t="shared" si="54"/>
        <v/>
      </c>
      <c r="T67" s="3" t="str">
        <f t="shared" si="55"/>
        <v>&lt;/valorDesembolsosPessoalDemaisJudiciariaAnterior&gt;</v>
      </c>
      <c r="U67" s="3"/>
      <c r="V67" s="3"/>
      <c r="W67" s="3"/>
      <c r="X67" s="3"/>
      <c r="Y67" s="3"/>
      <c r="Z67" s="3"/>
    </row>
    <row r="68" ht="12.75" spans="1:26">
      <c r="A68" s="61" t="s">
        <v>32</v>
      </c>
      <c r="B68" s="27" t="s">
        <v>1060</v>
      </c>
      <c r="C68" s="17"/>
      <c r="D68" s="18"/>
      <c r="E68" s="45"/>
      <c r="F68" s="3"/>
      <c r="G68" s="3"/>
      <c r="H68" s="3"/>
      <c r="I68" s="3" t="s">
        <v>1061</v>
      </c>
      <c r="J68" s="3" t="str">
        <f t="shared" si="49"/>
        <v/>
      </c>
      <c r="K68" s="68" t="str">
        <f t="shared" si="50"/>
        <v/>
      </c>
      <c r="L68" s="3" t="str">
        <f t="shared" si="51"/>
        <v/>
      </c>
      <c r="M68" s="3"/>
      <c r="N68" s="3" t="s">
        <v>1062</v>
      </c>
      <c r="O68" s="69" t="str">
        <f t="shared" si="52"/>
        <v/>
      </c>
      <c r="P68" s="3" t="str">
        <f t="shared" si="53"/>
        <v>&lt;/valorDesembolsosPessoalDemaisEssencialJusticaAtual&gt;</v>
      </c>
      <c r="Q68" s="3"/>
      <c r="R68" s="3" t="s">
        <v>1063</v>
      </c>
      <c r="S68" s="69" t="str">
        <f t="shared" si="54"/>
        <v/>
      </c>
      <c r="T68" s="3" t="str">
        <f t="shared" si="55"/>
        <v>&lt;/valorDesembolsosPessoalDemaisEssencialJusticaAnterior&gt;</v>
      </c>
      <c r="U68" s="3"/>
      <c r="V68" s="3"/>
      <c r="W68" s="3"/>
      <c r="X68" s="3"/>
      <c r="Y68" s="3"/>
      <c r="Z68" s="3"/>
    </row>
    <row r="69" ht="12.75" spans="1:26">
      <c r="A69" s="61" t="s">
        <v>38</v>
      </c>
      <c r="B69" s="27" t="s">
        <v>1064</v>
      </c>
      <c r="C69" s="17"/>
      <c r="D69" s="18"/>
      <c r="E69" s="45"/>
      <c r="F69" s="3"/>
      <c r="G69" s="3"/>
      <c r="H69" s="3"/>
      <c r="I69" s="3" t="s">
        <v>1065</v>
      </c>
      <c r="J69" s="3" t="str">
        <f t="shared" si="49"/>
        <v/>
      </c>
      <c r="K69" s="68" t="str">
        <f t="shared" si="50"/>
        <v/>
      </c>
      <c r="L69" s="3" t="str">
        <f t="shared" si="51"/>
        <v/>
      </c>
      <c r="M69" s="3"/>
      <c r="N69" s="3" t="s">
        <v>1066</v>
      </c>
      <c r="O69" s="69" t="str">
        <f t="shared" si="52"/>
        <v/>
      </c>
      <c r="P69" s="3" t="str">
        <f t="shared" si="53"/>
        <v>&lt;/valorDesembolsosPessoalDemaisAdministracaoAtual&gt;</v>
      </c>
      <c r="Q69" s="3"/>
      <c r="R69" s="3" t="s">
        <v>1067</v>
      </c>
      <c r="S69" s="69" t="str">
        <f t="shared" si="54"/>
        <v/>
      </c>
      <c r="T69" s="3" t="str">
        <f t="shared" si="55"/>
        <v>&lt;/valorDesembolsosPessoalDemaisAdministracaoAnterior&gt;</v>
      </c>
      <c r="U69" s="3"/>
      <c r="V69" s="3"/>
      <c r="W69" s="3"/>
      <c r="X69" s="3"/>
      <c r="Y69" s="3"/>
      <c r="Z69" s="3"/>
    </row>
    <row r="70" ht="12.75" spans="1:26">
      <c r="A70" s="61" t="s">
        <v>44</v>
      </c>
      <c r="B70" s="27" t="s">
        <v>1068</v>
      </c>
      <c r="C70" s="17"/>
      <c r="D70" s="18"/>
      <c r="E70" s="45"/>
      <c r="F70" s="3"/>
      <c r="G70" s="3"/>
      <c r="H70" s="3"/>
      <c r="I70" s="3" t="s">
        <v>1069</v>
      </c>
      <c r="J70" s="3" t="str">
        <f t="shared" si="49"/>
        <v/>
      </c>
      <c r="K70" s="68" t="str">
        <f t="shared" si="50"/>
        <v/>
      </c>
      <c r="L70" s="3" t="str">
        <f t="shared" si="51"/>
        <v/>
      </c>
      <c r="M70" s="3"/>
      <c r="N70" s="3" t="s">
        <v>1070</v>
      </c>
      <c r="O70" s="69" t="str">
        <f t="shared" si="52"/>
        <v/>
      </c>
      <c r="P70" s="3" t="str">
        <f t="shared" si="53"/>
        <v>&lt;/valorDesembolsosPessoalDemaisDefesaNacionalAtual&gt;</v>
      </c>
      <c r="Q70" s="3"/>
      <c r="R70" s="3" t="s">
        <v>1071</v>
      </c>
      <c r="S70" s="69" t="str">
        <f t="shared" si="54"/>
        <v/>
      </c>
      <c r="T70" s="3" t="str">
        <f t="shared" si="55"/>
        <v>&lt;/valorDesembolsosPessoalDemaisDefesaNacionalAnterior&gt;</v>
      </c>
      <c r="U70" s="3"/>
      <c r="V70" s="3"/>
      <c r="W70" s="3"/>
      <c r="X70" s="3"/>
      <c r="Y70" s="3"/>
      <c r="Z70" s="3"/>
    </row>
    <row r="71" ht="12.75" spans="1:26">
      <c r="A71" s="61" t="s">
        <v>50</v>
      </c>
      <c r="B71" s="27" t="s">
        <v>1072</v>
      </c>
      <c r="C71" s="17"/>
      <c r="D71" s="18"/>
      <c r="E71" s="45"/>
      <c r="F71" s="3"/>
      <c r="G71" s="3"/>
      <c r="H71" s="3"/>
      <c r="I71" s="3" t="s">
        <v>1073</v>
      </c>
      <c r="J71" s="3" t="str">
        <f t="shared" si="49"/>
        <v/>
      </c>
      <c r="K71" s="68" t="str">
        <f t="shared" si="50"/>
        <v/>
      </c>
      <c r="L71" s="3" t="str">
        <f t="shared" si="51"/>
        <v/>
      </c>
      <c r="M71" s="3"/>
      <c r="N71" s="3" t="s">
        <v>1074</v>
      </c>
      <c r="O71" s="69" t="str">
        <f t="shared" si="52"/>
        <v/>
      </c>
      <c r="P71" s="3" t="str">
        <f t="shared" si="53"/>
        <v>&lt;/valorDesembolsosPessoalDemaisSegurancaPublicaAtual&gt;</v>
      </c>
      <c r="Q71" s="3"/>
      <c r="R71" s="3" t="s">
        <v>1075</v>
      </c>
      <c r="S71" s="69" t="str">
        <f t="shared" si="54"/>
        <v/>
      </c>
      <c r="T71" s="3" t="str">
        <f t="shared" si="55"/>
        <v>&lt;/valorDesembolsosPessoalDemaisSegurancaPublicaAnterior&gt;</v>
      </c>
      <c r="U71" s="3"/>
      <c r="V71" s="3"/>
      <c r="W71" s="3"/>
      <c r="X71" s="3"/>
      <c r="Y71" s="3"/>
      <c r="Z71" s="3"/>
    </row>
    <row r="72" ht="12.75" spans="1:26">
      <c r="A72" s="61" t="s">
        <v>56</v>
      </c>
      <c r="B72" s="27" t="s">
        <v>1076</v>
      </c>
      <c r="C72" s="17"/>
      <c r="D72" s="18"/>
      <c r="E72" s="45"/>
      <c r="F72" s="3"/>
      <c r="G72" s="3"/>
      <c r="H72" s="3"/>
      <c r="I72" s="3" t="s">
        <v>1077</v>
      </c>
      <c r="J72" s="3" t="str">
        <f t="shared" si="49"/>
        <v/>
      </c>
      <c r="K72" s="68" t="str">
        <f t="shared" si="50"/>
        <v/>
      </c>
      <c r="L72" s="3" t="str">
        <f t="shared" si="51"/>
        <v/>
      </c>
      <c r="M72" s="3"/>
      <c r="N72" s="3" t="s">
        <v>1078</v>
      </c>
      <c r="O72" s="69" t="str">
        <f t="shared" si="52"/>
        <v/>
      </c>
      <c r="P72" s="3" t="str">
        <f t="shared" si="53"/>
        <v>&lt;/valorDesembolsosPessoalDemaisRelacoesExterioresAtual&gt;</v>
      </c>
      <c r="Q72" s="3"/>
      <c r="R72" s="3" t="s">
        <v>1079</v>
      </c>
      <c r="S72" s="69" t="str">
        <f t="shared" si="54"/>
        <v/>
      </c>
      <c r="T72" s="3" t="str">
        <f t="shared" si="55"/>
        <v>&lt;/valorDesembolsosPessoalDemaisRelacoesExterioresAnterior&gt;</v>
      </c>
      <c r="U72" s="3"/>
      <c r="V72" s="3"/>
      <c r="W72" s="3"/>
      <c r="X72" s="3"/>
      <c r="Y72" s="3"/>
      <c r="Z72" s="3"/>
    </row>
    <row r="73" ht="12.75" spans="1:26">
      <c r="A73" s="61" t="s">
        <v>62</v>
      </c>
      <c r="B73" s="27" t="s">
        <v>1080</v>
      </c>
      <c r="C73" s="17"/>
      <c r="D73" s="18"/>
      <c r="E73" s="45"/>
      <c r="F73" s="3"/>
      <c r="G73" s="3"/>
      <c r="H73" s="3"/>
      <c r="I73" s="3" t="s">
        <v>1081</v>
      </c>
      <c r="J73" s="3" t="str">
        <f t="shared" si="49"/>
        <v/>
      </c>
      <c r="K73" s="68" t="str">
        <f t="shared" si="50"/>
        <v/>
      </c>
      <c r="L73" s="3" t="str">
        <f t="shared" si="51"/>
        <v/>
      </c>
      <c r="M73" s="3"/>
      <c r="N73" s="3" t="s">
        <v>1082</v>
      </c>
      <c r="O73" s="69" t="str">
        <f t="shared" si="52"/>
        <v/>
      </c>
      <c r="P73" s="3" t="str">
        <f t="shared" si="53"/>
        <v>&lt;/valorDesembolsosPessoalDemaisAssistenciaSocialAtual&gt;</v>
      </c>
      <c r="Q73" s="3"/>
      <c r="R73" s="3" t="s">
        <v>1083</v>
      </c>
      <c r="S73" s="69" t="str">
        <f t="shared" si="54"/>
        <v/>
      </c>
      <c r="T73" s="3" t="str">
        <f t="shared" si="55"/>
        <v>&lt;/valorDesembolsosPessoalDemaisAssistenciaSocialAnterior&gt;</v>
      </c>
      <c r="U73" s="3"/>
      <c r="V73" s="3"/>
      <c r="W73" s="3"/>
      <c r="X73" s="3"/>
      <c r="Y73" s="3"/>
      <c r="Z73" s="3"/>
    </row>
    <row r="74" ht="12.75" spans="1:26">
      <c r="A74" s="61" t="s">
        <v>68</v>
      </c>
      <c r="B74" s="27" t="s">
        <v>1084</v>
      </c>
      <c r="C74" s="17"/>
      <c r="D74" s="18"/>
      <c r="E74" s="45"/>
      <c r="F74" s="3"/>
      <c r="G74" s="3"/>
      <c r="H74" s="3"/>
      <c r="I74" s="3" t="s">
        <v>1085</v>
      </c>
      <c r="J74" s="3" t="str">
        <f t="shared" si="49"/>
        <v/>
      </c>
      <c r="K74" s="68" t="str">
        <f t="shared" si="50"/>
        <v/>
      </c>
      <c r="L74" s="3" t="str">
        <f t="shared" si="51"/>
        <v/>
      </c>
      <c r="M74" s="3"/>
      <c r="N74" s="3" t="s">
        <v>1086</v>
      </c>
      <c r="O74" s="69" t="str">
        <f t="shared" si="52"/>
        <v/>
      </c>
      <c r="P74" s="3" t="str">
        <f t="shared" si="53"/>
        <v>&lt;/valorDesembolsosPessoalDemaisPrevidenciaSocialAtual&gt;</v>
      </c>
      <c r="Q74" s="3"/>
      <c r="R74" s="3" t="s">
        <v>1087</v>
      </c>
      <c r="S74" s="69" t="str">
        <f t="shared" si="54"/>
        <v/>
      </c>
      <c r="T74" s="3" t="str">
        <f t="shared" si="55"/>
        <v>&lt;/valorDesembolsosPessoalDemaisPrevidenciaSocialAnterior&gt;</v>
      </c>
      <c r="U74" s="3"/>
      <c r="V74" s="3"/>
      <c r="W74" s="3"/>
      <c r="X74" s="3"/>
      <c r="Y74" s="3"/>
      <c r="Z74" s="3"/>
    </row>
    <row r="75" ht="12.75" spans="1:26">
      <c r="A75" s="61" t="s">
        <v>74</v>
      </c>
      <c r="B75" s="27" t="s">
        <v>1088</v>
      </c>
      <c r="C75" s="17"/>
      <c r="D75" s="18"/>
      <c r="E75" s="45"/>
      <c r="F75" s="3"/>
      <c r="G75" s="3"/>
      <c r="H75" s="3"/>
      <c r="I75" s="3" t="s">
        <v>1089</v>
      </c>
      <c r="J75" s="3" t="str">
        <f t="shared" si="49"/>
        <v/>
      </c>
      <c r="K75" s="68" t="str">
        <f t="shared" si="50"/>
        <v/>
      </c>
      <c r="L75" s="3" t="str">
        <f t="shared" si="51"/>
        <v/>
      </c>
      <c r="M75" s="3"/>
      <c r="N75" s="3" t="s">
        <v>1090</v>
      </c>
      <c r="O75" s="69" t="str">
        <f t="shared" si="52"/>
        <v/>
      </c>
      <c r="P75" s="3" t="str">
        <f t="shared" si="53"/>
        <v>&lt;/valorDesembolsosPessoalDemaisSaudeAtual&gt;</v>
      </c>
      <c r="Q75" s="3"/>
      <c r="R75" s="3" t="s">
        <v>1091</v>
      </c>
      <c r="S75" s="69" t="str">
        <f t="shared" si="54"/>
        <v/>
      </c>
      <c r="T75" s="3" t="str">
        <f t="shared" si="55"/>
        <v>&lt;/valorDesembolsosPessoalDemaisSaudeAnterior&gt;</v>
      </c>
      <c r="U75" s="3"/>
      <c r="V75" s="3"/>
      <c r="W75" s="3"/>
      <c r="X75" s="3"/>
      <c r="Y75" s="3"/>
      <c r="Z75" s="3"/>
    </row>
    <row r="76" ht="12.75" spans="1:26">
      <c r="A76" s="61" t="s">
        <v>77</v>
      </c>
      <c r="B76" s="27" t="s">
        <v>1092</v>
      </c>
      <c r="C76" s="17"/>
      <c r="D76" s="18"/>
      <c r="E76" s="45"/>
      <c r="F76" s="3"/>
      <c r="G76" s="3"/>
      <c r="H76" s="3"/>
      <c r="I76" s="3" t="s">
        <v>1093</v>
      </c>
      <c r="J76" s="3" t="str">
        <f t="shared" si="49"/>
        <v/>
      </c>
      <c r="K76" s="68" t="str">
        <f t="shared" si="50"/>
        <v/>
      </c>
      <c r="L76" s="3" t="str">
        <f t="shared" si="51"/>
        <v/>
      </c>
      <c r="M76" s="3"/>
      <c r="N76" s="3" t="s">
        <v>1094</v>
      </c>
      <c r="O76" s="69" t="str">
        <f t="shared" si="52"/>
        <v/>
      </c>
      <c r="P76" s="3" t="str">
        <f t="shared" si="53"/>
        <v>&lt;/valorDesembolsosPessoalDemaisTrabalhoAtual&gt;</v>
      </c>
      <c r="Q76" s="3"/>
      <c r="R76" s="3" t="s">
        <v>1095</v>
      </c>
      <c r="S76" s="69" t="str">
        <f t="shared" si="54"/>
        <v/>
      </c>
      <c r="T76" s="3" t="str">
        <f t="shared" si="55"/>
        <v>&lt;/valorDesembolsosPessoalDemaisTrabalhoAnterior&gt;</v>
      </c>
      <c r="U76" s="3"/>
      <c r="V76" s="3"/>
      <c r="W76" s="3"/>
      <c r="X76" s="3"/>
      <c r="Y76" s="3"/>
      <c r="Z76" s="3"/>
    </row>
    <row r="77" ht="12.75" spans="1:26">
      <c r="A77" s="61" t="s">
        <v>83</v>
      </c>
      <c r="B77" s="27" t="s">
        <v>1096</v>
      </c>
      <c r="C77" s="17"/>
      <c r="D77" s="18"/>
      <c r="E77" s="45"/>
      <c r="F77" s="3"/>
      <c r="G77" s="3"/>
      <c r="H77" s="3"/>
      <c r="I77" s="3" t="s">
        <v>1097</v>
      </c>
      <c r="J77" s="3" t="str">
        <f t="shared" si="49"/>
        <v/>
      </c>
      <c r="K77" s="68" t="str">
        <f t="shared" si="50"/>
        <v/>
      </c>
      <c r="L77" s="3" t="str">
        <f t="shared" si="51"/>
        <v/>
      </c>
      <c r="M77" s="3"/>
      <c r="N77" s="3" t="s">
        <v>1098</v>
      </c>
      <c r="O77" s="69" t="str">
        <f t="shared" si="52"/>
        <v/>
      </c>
      <c r="P77" s="3" t="str">
        <f t="shared" si="53"/>
        <v>&lt;/valorDesembolsosPessoalDemaisEducacaoAtual&gt;</v>
      </c>
      <c r="Q77" s="3"/>
      <c r="R77" s="3" t="s">
        <v>1099</v>
      </c>
      <c r="S77" s="69" t="str">
        <f t="shared" si="54"/>
        <v/>
      </c>
      <c r="T77" s="3" t="str">
        <f t="shared" si="55"/>
        <v>&lt;/valorDesembolsosPessoalDemaisEducacaoAnterior&gt;</v>
      </c>
      <c r="U77" s="3"/>
      <c r="V77" s="3"/>
      <c r="W77" s="3"/>
      <c r="X77" s="3"/>
      <c r="Y77" s="3"/>
      <c r="Z77" s="3"/>
    </row>
    <row r="78" ht="12.75" spans="1:26">
      <c r="A78" s="61" t="s">
        <v>89</v>
      </c>
      <c r="B78" s="27" t="s">
        <v>1100</v>
      </c>
      <c r="C78" s="17"/>
      <c r="D78" s="18"/>
      <c r="E78" s="45"/>
      <c r="F78" s="3"/>
      <c r="G78" s="3"/>
      <c r="H78" s="3"/>
      <c r="I78" s="3" t="s">
        <v>1101</v>
      </c>
      <c r="J78" s="3" t="str">
        <f t="shared" si="49"/>
        <v/>
      </c>
      <c r="K78" s="68" t="str">
        <f t="shared" si="50"/>
        <v/>
      </c>
      <c r="L78" s="3" t="str">
        <f t="shared" si="51"/>
        <v/>
      </c>
      <c r="M78" s="3"/>
      <c r="N78" s="3" t="s">
        <v>1102</v>
      </c>
      <c r="O78" s="69" t="str">
        <f t="shared" si="52"/>
        <v/>
      </c>
      <c r="P78" s="3" t="str">
        <f t="shared" si="53"/>
        <v>&lt;/valorDesembolsosPessoalDemaisCulturaAtual&gt;</v>
      </c>
      <c r="Q78" s="3"/>
      <c r="R78" s="3" t="s">
        <v>1103</v>
      </c>
      <c r="S78" s="69" t="str">
        <f t="shared" si="54"/>
        <v/>
      </c>
      <c r="T78" s="3" t="str">
        <f t="shared" si="55"/>
        <v>&lt;/valorDesembolsosPessoalDemaisCulturaAnterior&gt;</v>
      </c>
      <c r="U78" s="3"/>
      <c r="V78" s="3"/>
      <c r="W78" s="3"/>
      <c r="X78" s="3"/>
      <c r="Y78" s="3"/>
      <c r="Z78" s="3"/>
    </row>
    <row r="79" ht="12.75" spans="1:26">
      <c r="A79" s="61" t="s">
        <v>95</v>
      </c>
      <c r="B79" s="27" t="s">
        <v>1104</v>
      </c>
      <c r="C79" s="17"/>
      <c r="D79" s="18"/>
      <c r="E79" s="45"/>
      <c r="F79" s="3"/>
      <c r="G79" s="3"/>
      <c r="H79" s="3"/>
      <c r="I79" s="3" t="s">
        <v>1105</v>
      </c>
      <c r="J79" s="3" t="str">
        <f t="shared" si="49"/>
        <v/>
      </c>
      <c r="K79" s="68" t="str">
        <f t="shared" si="50"/>
        <v/>
      </c>
      <c r="L79" s="3" t="str">
        <f t="shared" si="51"/>
        <v/>
      </c>
      <c r="M79" s="3"/>
      <c r="N79" s="3" t="s">
        <v>1106</v>
      </c>
      <c r="O79" s="69" t="str">
        <f t="shared" si="52"/>
        <v/>
      </c>
      <c r="P79" s="3" t="str">
        <f t="shared" si="53"/>
        <v>&lt;/valorDesembolsosPessoalDemaisDireitosCidadaniaAtual&gt;</v>
      </c>
      <c r="Q79" s="3"/>
      <c r="R79" s="3" t="s">
        <v>1107</v>
      </c>
      <c r="S79" s="69" t="str">
        <f t="shared" si="54"/>
        <v/>
      </c>
      <c r="T79" s="3" t="str">
        <f t="shared" si="55"/>
        <v>&lt;/valorDesembolsosPessoalDemaisDireitosCidadaniaAnterior&gt;</v>
      </c>
      <c r="U79" s="3"/>
      <c r="V79" s="3"/>
      <c r="W79" s="3"/>
      <c r="X79" s="3"/>
      <c r="Y79" s="3"/>
      <c r="Z79" s="3"/>
    </row>
    <row r="80" ht="12.75" spans="1:26">
      <c r="A80" s="61" t="s">
        <v>101</v>
      </c>
      <c r="B80" s="27" t="s">
        <v>1108</v>
      </c>
      <c r="C80" s="17"/>
      <c r="D80" s="18"/>
      <c r="E80" s="45"/>
      <c r="F80" s="3"/>
      <c r="G80" s="3"/>
      <c r="H80" s="3"/>
      <c r="I80" s="3" t="s">
        <v>1109</v>
      </c>
      <c r="J80" s="3" t="str">
        <f t="shared" si="49"/>
        <v/>
      </c>
      <c r="K80" s="68" t="str">
        <f t="shared" si="50"/>
        <v/>
      </c>
      <c r="L80" s="3" t="str">
        <f t="shared" si="51"/>
        <v/>
      </c>
      <c r="M80" s="3"/>
      <c r="N80" s="3" t="s">
        <v>1110</v>
      </c>
      <c r="O80" s="69" t="str">
        <f t="shared" si="52"/>
        <v/>
      </c>
      <c r="P80" s="3" t="str">
        <f t="shared" si="53"/>
        <v>&lt;/valorDesembolsosPessoalDemaisUrbanismoAtual&gt;</v>
      </c>
      <c r="Q80" s="3"/>
      <c r="R80" s="3" t="s">
        <v>1111</v>
      </c>
      <c r="S80" s="69" t="str">
        <f t="shared" si="54"/>
        <v/>
      </c>
      <c r="T80" s="3" t="str">
        <f t="shared" si="55"/>
        <v>&lt;/valorDesembolsosPessoalDemaisUrbanismoAnterior&gt;</v>
      </c>
      <c r="U80" s="3"/>
      <c r="V80" s="3"/>
      <c r="W80" s="3"/>
      <c r="X80" s="3"/>
      <c r="Y80" s="3"/>
      <c r="Z80" s="3"/>
    </row>
    <row r="81" ht="12.75" spans="1:26">
      <c r="A81" s="61" t="s">
        <v>442</v>
      </c>
      <c r="B81" s="27" t="s">
        <v>1112</v>
      </c>
      <c r="C81" s="17"/>
      <c r="D81" s="18"/>
      <c r="E81" s="45"/>
      <c r="F81" s="3"/>
      <c r="G81" s="3"/>
      <c r="H81" s="3"/>
      <c r="I81" s="3" t="s">
        <v>1113</v>
      </c>
      <c r="J81" s="3" t="str">
        <f t="shared" si="49"/>
        <v/>
      </c>
      <c r="K81" s="68" t="str">
        <f t="shared" si="50"/>
        <v/>
      </c>
      <c r="L81" s="3" t="str">
        <f t="shared" si="51"/>
        <v/>
      </c>
      <c r="M81" s="3"/>
      <c r="N81" s="3" t="s">
        <v>1114</v>
      </c>
      <c r="O81" s="69" t="str">
        <f t="shared" si="52"/>
        <v/>
      </c>
      <c r="P81" s="3" t="str">
        <f t="shared" si="53"/>
        <v>&lt;/valorDesembolsosPessoalDemaisHabitacaoAtual&gt;</v>
      </c>
      <c r="Q81" s="3"/>
      <c r="R81" s="3" t="s">
        <v>1115</v>
      </c>
      <c r="S81" s="69" t="str">
        <f t="shared" si="54"/>
        <v/>
      </c>
      <c r="T81" s="3" t="str">
        <f t="shared" si="55"/>
        <v>&lt;/valorDesembolsosPessoalDemaisHabitacaoAnterior&gt;</v>
      </c>
      <c r="U81" s="3"/>
      <c r="V81" s="3"/>
      <c r="W81" s="3"/>
      <c r="X81" s="3"/>
      <c r="Y81" s="3"/>
      <c r="Z81" s="3"/>
    </row>
    <row r="82" ht="12.75" spans="1:26">
      <c r="A82" s="61" t="s">
        <v>107</v>
      </c>
      <c r="B82" s="27" t="s">
        <v>1116</v>
      </c>
      <c r="C82" s="17"/>
      <c r="D82" s="18"/>
      <c r="E82" s="45"/>
      <c r="F82" s="3"/>
      <c r="G82" s="3"/>
      <c r="H82" s="3"/>
      <c r="I82" s="3" t="s">
        <v>1117</v>
      </c>
      <c r="J82" s="3" t="str">
        <f t="shared" si="49"/>
        <v/>
      </c>
      <c r="K82" s="68" t="str">
        <f t="shared" si="50"/>
        <v/>
      </c>
      <c r="L82" s="3" t="str">
        <f t="shared" si="51"/>
        <v/>
      </c>
      <c r="M82" s="3"/>
      <c r="N82" s="3" t="s">
        <v>1118</v>
      </c>
      <c r="O82" s="69" t="str">
        <f t="shared" si="52"/>
        <v/>
      </c>
      <c r="P82" s="3" t="str">
        <f t="shared" si="53"/>
        <v>&lt;/valorDesembolsosPessoalDemaisSaneamentoAtual&gt;</v>
      </c>
      <c r="Q82" s="3"/>
      <c r="R82" s="3" t="s">
        <v>1119</v>
      </c>
      <c r="S82" s="69" t="str">
        <f t="shared" si="54"/>
        <v/>
      </c>
      <c r="T82" s="3" t="str">
        <f t="shared" si="55"/>
        <v>&lt;/valorDesembolsosPessoalDemaisSaneamentoAnterior&gt;</v>
      </c>
      <c r="U82" s="3"/>
      <c r="V82" s="3"/>
      <c r="W82" s="3"/>
      <c r="X82" s="3"/>
      <c r="Y82" s="3"/>
      <c r="Z82" s="3"/>
    </row>
    <row r="83" ht="12.75" spans="1:26">
      <c r="A83" s="61" t="s">
        <v>110</v>
      </c>
      <c r="B83" s="27" t="s">
        <v>1120</v>
      </c>
      <c r="C83" s="17"/>
      <c r="D83" s="18"/>
      <c r="E83" s="45"/>
      <c r="F83" s="3"/>
      <c r="G83" s="3"/>
      <c r="H83" s="3"/>
      <c r="I83" s="3" t="s">
        <v>1121</v>
      </c>
      <c r="J83" s="3" t="str">
        <f t="shared" si="49"/>
        <v/>
      </c>
      <c r="K83" s="68" t="str">
        <f t="shared" si="50"/>
        <v/>
      </c>
      <c r="L83" s="3" t="str">
        <f t="shared" si="51"/>
        <v/>
      </c>
      <c r="M83" s="3"/>
      <c r="N83" s="3" t="s">
        <v>1122</v>
      </c>
      <c r="O83" s="69" t="str">
        <f t="shared" si="52"/>
        <v/>
      </c>
      <c r="P83" s="3" t="str">
        <f t="shared" si="53"/>
        <v>&lt;/valorDesembolsosPessoalDemaisGestaoAmbientalAtual&gt;</v>
      </c>
      <c r="Q83" s="3"/>
      <c r="R83" s="3" t="s">
        <v>1123</v>
      </c>
      <c r="S83" s="69" t="str">
        <f t="shared" si="54"/>
        <v/>
      </c>
      <c r="T83" s="3" t="str">
        <f t="shared" si="55"/>
        <v>&lt;/valorDesembolsosPessoalDemaisGestaoAmbientalAnterior&gt;</v>
      </c>
      <c r="U83" s="3"/>
      <c r="V83" s="3"/>
      <c r="W83" s="3"/>
      <c r="X83" s="3"/>
      <c r="Y83" s="3"/>
      <c r="Z83" s="3"/>
    </row>
    <row r="84" ht="12.75" spans="1:26">
      <c r="A84" s="61" t="s">
        <v>113</v>
      </c>
      <c r="B84" s="27" t="s">
        <v>1124</v>
      </c>
      <c r="C84" s="17"/>
      <c r="D84" s="18"/>
      <c r="E84" s="45"/>
      <c r="F84" s="3"/>
      <c r="G84" s="3"/>
      <c r="H84" s="3"/>
      <c r="I84" s="3" t="s">
        <v>1125</v>
      </c>
      <c r="J84" s="3" t="str">
        <f t="shared" si="49"/>
        <v/>
      </c>
      <c r="K84" s="68" t="str">
        <f t="shared" si="50"/>
        <v/>
      </c>
      <c r="L84" s="3" t="str">
        <f t="shared" si="51"/>
        <v/>
      </c>
      <c r="M84" s="3"/>
      <c r="N84" s="3" t="s">
        <v>1126</v>
      </c>
      <c r="O84" s="69" t="str">
        <f t="shared" si="52"/>
        <v/>
      </c>
      <c r="P84" s="3" t="str">
        <f t="shared" si="53"/>
        <v>&lt;/valorDesembolsosPessoalDemaisCienciaTecnologiaAtual&gt;</v>
      </c>
      <c r="Q84" s="3"/>
      <c r="R84" s="3" t="s">
        <v>1127</v>
      </c>
      <c r="S84" s="69" t="str">
        <f t="shared" si="54"/>
        <v/>
      </c>
      <c r="T84" s="3" t="str">
        <f t="shared" si="55"/>
        <v>&lt;/valorDesembolsosPessoalDemaisCienciaTecnologiaAnterior&gt;</v>
      </c>
      <c r="U84" s="3"/>
      <c r="V84" s="3"/>
      <c r="W84" s="3"/>
      <c r="X84" s="3"/>
      <c r="Y84" s="3"/>
      <c r="Z84" s="3"/>
    </row>
    <row r="85" ht="12.75" spans="1:26">
      <c r="A85" s="61" t="s">
        <v>116</v>
      </c>
      <c r="B85" s="27" t="s">
        <v>1128</v>
      </c>
      <c r="C85" s="17"/>
      <c r="D85" s="18"/>
      <c r="E85" s="45"/>
      <c r="F85" s="3"/>
      <c r="G85" s="3"/>
      <c r="H85" s="3"/>
      <c r="I85" s="3" t="s">
        <v>1129</v>
      </c>
      <c r="J85" s="3" t="str">
        <f t="shared" si="49"/>
        <v/>
      </c>
      <c r="K85" s="68" t="str">
        <f t="shared" si="50"/>
        <v/>
      </c>
      <c r="L85" s="3" t="str">
        <f t="shared" si="51"/>
        <v/>
      </c>
      <c r="M85" s="3"/>
      <c r="N85" s="3" t="s">
        <v>1130</v>
      </c>
      <c r="O85" s="69" t="str">
        <f t="shared" si="52"/>
        <v/>
      </c>
      <c r="P85" s="3" t="str">
        <f t="shared" si="53"/>
        <v>&lt;/valorDesembolsosPessoalDemaisAgriculturaAtual&gt;</v>
      </c>
      <c r="Q85" s="3"/>
      <c r="R85" s="3" t="s">
        <v>1131</v>
      </c>
      <c r="S85" s="69" t="str">
        <f t="shared" si="54"/>
        <v/>
      </c>
      <c r="T85" s="3" t="str">
        <f t="shared" si="55"/>
        <v>&lt;/valorDesembolsosPessoalDemaisAgriculturaAnterior&gt;</v>
      </c>
      <c r="U85" s="3"/>
      <c r="V85" s="3"/>
      <c r="W85" s="3"/>
      <c r="X85" s="3"/>
      <c r="Y85" s="3"/>
      <c r="Z85" s="3"/>
    </row>
    <row r="86" ht="12.75" spans="1:26">
      <c r="A86" s="61" t="s">
        <v>122</v>
      </c>
      <c r="B86" s="27" t="s">
        <v>1132</v>
      </c>
      <c r="C86" s="17"/>
      <c r="D86" s="18"/>
      <c r="E86" s="45"/>
      <c r="F86" s="3"/>
      <c r="G86" s="3"/>
      <c r="H86" s="3"/>
      <c r="I86" s="3" t="s">
        <v>1133</v>
      </c>
      <c r="J86" s="3" t="str">
        <f t="shared" si="49"/>
        <v/>
      </c>
      <c r="K86" s="68" t="str">
        <f t="shared" si="50"/>
        <v/>
      </c>
      <c r="L86" s="3" t="str">
        <f t="shared" si="51"/>
        <v/>
      </c>
      <c r="M86" s="3"/>
      <c r="N86" s="3" t="s">
        <v>1134</v>
      </c>
      <c r="O86" s="69" t="str">
        <f t="shared" si="52"/>
        <v/>
      </c>
      <c r="P86" s="3" t="str">
        <f t="shared" si="53"/>
        <v>&lt;/valorDesembolsosPessoalDemaisOrganizacaoAgrariaAtual&gt;</v>
      </c>
      <c r="Q86" s="3"/>
      <c r="R86" s="3" t="s">
        <v>1135</v>
      </c>
      <c r="S86" s="69" t="str">
        <f t="shared" si="54"/>
        <v/>
      </c>
      <c r="T86" s="3" t="str">
        <f t="shared" si="55"/>
        <v>&lt;/valorDesembolsosPessoalDemaisOrganizacaoAgrariaAnterior&gt;</v>
      </c>
      <c r="U86" s="3"/>
      <c r="V86" s="3"/>
      <c r="W86" s="3"/>
      <c r="X86" s="3"/>
      <c r="Y86" s="3"/>
      <c r="Z86" s="3"/>
    </row>
    <row r="87" ht="12.75" spans="1:26">
      <c r="A87" s="61" t="s">
        <v>128</v>
      </c>
      <c r="B87" s="27" t="s">
        <v>1136</v>
      </c>
      <c r="C87" s="17"/>
      <c r="D87" s="18"/>
      <c r="E87" s="45"/>
      <c r="F87" s="3"/>
      <c r="G87" s="3"/>
      <c r="H87" s="3"/>
      <c r="I87" s="3" t="s">
        <v>1137</v>
      </c>
      <c r="J87" s="3" t="str">
        <f t="shared" si="49"/>
        <v/>
      </c>
      <c r="K87" s="68" t="str">
        <f t="shared" si="50"/>
        <v/>
      </c>
      <c r="L87" s="3" t="str">
        <f t="shared" si="51"/>
        <v/>
      </c>
      <c r="M87" s="3"/>
      <c r="N87" s="3" t="s">
        <v>1138</v>
      </c>
      <c r="O87" s="69" t="str">
        <f t="shared" si="52"/>
        <v/>
      </c>
      <c r="P87" s="3" t="str">
        <f t="shared" si="53"/>
        <v>&lt;/valorDesembolsosPessoalDemaisIndustriaAtual&gt;</v>
      </c>
      <c r="Q87" s="3"/>
      <c r="R87" s="3" t="s">
        <v>1139</v>
      </c>
      <c r="S87" s="69" t="str">
        <f t="shared" si="54"/>
        <v/>
      </c>
      <c r="T87" s="3" t="str">
        <f t="shared" si="55"/>
        <v>&lt;/valorDesembolsosPessoalDemaisIndustriaAnterior&gt;</v>
      </c>
      <c r="U87" s="3"/>
      <c r="V87" s="3"/>
      <c r="W87" s="3"/>
      <c r="X87" s="3"/>
      <c r="Y87" s="3"/>
      <c r="Z87" s="3"/>
    </row>
    <row r="88" ht="12.75" spans="1:26">
      <c r="A88" s="61" t="s">
        <v>131</v>
      </c>
      <c r="B88" s="27" t="s">
        <v>1140</v>
      </c>
      <c r="C88" s="17"/>
      <c r="D88" s="18"/>
      <c r="E88" s="45"/>
      <c r="F88" s="3"/>
      <c r="G88" s="3"/>
      <c r="H88" s="3"/>
      <c r="I88" s="3" t="s">
        <v>1141</v>
      </c>
      <c r="J88" s="3" t="str">
        <f t="shared" si="49"/>
        <v/>
      </c>
      <c r="K88" s="68" t="str">
        <f t="shared" si="50"/>
        <v/>
      </c>
      <c r="L88" s="3" t="str">
        <f t="shared" si="51"/>
        <v/>
      </c>
      <c r="M88" s="3"/>
      <c r="N88" s="3" t="s">
        <v>1142</v>
      </c>
      <c r="O88" s="69" t="str">
        <f t="shared" si="52"/>
        <v/>
      </c>
      <c r="P88" s="3" t="str">
        <f t="shared" si="53"/>
        <v>&lt;/valorDesembolsosPessoalDemaisComercioServicosAtual&gt;</v>
      </c>
      <c r="Q88" s="3"/>
      <c r="R88" s="3" t="s">
        <v>1143</v>
      </c>
      <c r="S88" s="69" t="str">
        <f t="shared" si="54"/>
        <v/>
      </c>
      <c r="T88" s="3" t="str">
        <f t="shared" si="55"/>
        <v>&lt;/valorDesembolsosPessoalDemaisComercioServicosAnterior&gt;</v>
      </c>
      <c r="U88" s="3"/>
      <c r="V88" s="3"/>
      <c r="W88" s="3"/>
      <c r="X88" s="3"/>
      <c r="Y88" s="3"/>
      <c r="Z88" s="3"/>
    </row>
    <row r="89" ht="12.75" spans="1:26">
      <c r="A89" s="61" t="s">
        <v>136</v>
      </c>
      <c r="B89" s="27" t="s">
        <v>1144</v>
      </c>
      <c r="C89" s="17"/>
      <c r="D89" s="18"/>
      <c r="E89" s="45"/>
      <c r="F89" s="3"/>
      <c r="G89" s="3"/>
      <c r="H89" s="3"/>
      <c r="I89" s="3" t="s">
        <v>1145</v>
      </c>
      <c r="J89" s="3" t="str">
        <f t="shared" si="49"/>
        <v/>
      </c>
      <c r="K89" s="68" t="str">
        <f t="shared" si="50"/>
        <v/>
      </c>
      <c r="L89" s="3" t="str">
        <f t="shared" si="51"/>
        <v/>
      </c>
      <c r="M89" s="3"/>
      <c r="N89" s="3" t="s">
        <v>1146</v>
      </c>
      <c r="O89" s="69" t="str">
        <f t="shared" si="52"/>
        <v/>
      </c>
      <c r="P89" s="3" t="str">
        <f t="shared" si="53"/>
        <v>&lt;/valorDesembolsosPessoalDemaisComunicacoesAtual&gt;</v>
      </c>
      <c r="Q89" s="3"/>
      <c r="R89" s="3" t="s">
        <v>1147</v>
      </c>
      <c r="S89" s="69" t="str">
        <f t="shared" si="54"/>
        <v/>
      </c>
      <c r="T89" s="3" t="str">
        <f t="shared" si="55"/>
        <v>&lt;/valorDesembolsosPessoalDemaisComunicacoesAnterior&gt;</v>
      </c>
      <c r="U89" s="3"/>
      <c r="V89" s="3"/>
      <c r="W89" s="3"/>
      <c r="X89" s="3"/>
      <c r="Y89" s="3"/>
      <c r="Z89" s="3"/>
    </row>
    <row r="90" ht="12.75" spans="1:26">
      <c r="A90" s="61" t="s">
        <v>141</v>
      </c>
      <c r="B90" s="27" t="s">
        <v>1148</v>
      </c>
      <c r="C90" s="17"/>
      <c r="D90" s="18"/>
      <c r="E90" s="45"/>
      <c r="F90" s="3"/>
      <c r="G90" s="3"/>
      <c r="H90" s="3"/>
      <c r="I90" s="3" t="s">
        <v>1149</v>
      </c>
      <c r="J90" s="3" t="str">
        <f t="shared" si="49"/>
        <v/>
      </c>
      <c r="K90" s="68" t="str">
        <f t="shared" si="50"/>
        <v/>
      </c>
      <c r="L90" s="3" t="str">
        <f t="shared" si="51"/>
        <v/>
      </c>
      <c r="M90" s="3"/>
      <c r="N90" s="3" t="s">
        <v>1150</v>
      </c>
      <c r="O90" s="69" t="str">
        <f t="shared" si="52"/>
        <v/>
      </c>
      <c r="P90" s="3" t="str">
        <f t="shared" si="53"/>
        <v>&lt;/valorDesembolsosPessoalDemaisEnergiaAtual&gt;</v>
      </c>
      <c r="Q90" s="3"/>
      <c r="R90" s="3" t="s">
        <v>1151</v>
      </c>
      <c r="S90" s="69" t="str">
        <f t="shared" si="54"/>
        <v/>
      </c>
      <c r="T90" s="3" t="str">
        <f t="shared" si="55"/>
        <v>&lt;/valorDesembolsosPessoalDemaisEnergiaAnterior&gt;</v>
      </c>
      <c r="U90" s="3"/>
      <c r="V90" s="3"/>
      <c r="W90" s="3"/>
      <c r="X90" s="3"/>
      <c r="Y90" s="3"/>
      <c r="Z90" s="3"/>
    </row>
    <row r="91" ht="12.75" spans="1:26">
      <c r="A91" s="61" t="s">
        <v>144</v>
      </c>
      <c r="B91" s="27" t="s">
        <v>1152</v>
      </c>
      <c r="C91" s="17"/>
      <c r="D91" s="18"/>
      <c r="E91" s="45"/>
      <c r="F91" s="3"/>
      <c r="G91" s="3"/>
      <c r="H91" s="3"/>
      <c r="I91" s="3" t="s">
        <v>1153</v>
      </c>
      <c r="J91" s="3" t="str">
        <f t="shared" si="49"/>
        <v/>
      </c>
      <c r="K91" s="68" t="str">
        <f t="shared" si="50"/>
        <v/>
      </c>
      <c r="L91" s="3" t="str">
        <f t="shared" si="51"/>
        <v/>
      </c>
      <c r="M91" s="3"/>
      <c r="N91" s="3" t="s">
        <v>1154</v>
      </c>
      <c r="O91" s="69" t="str">
        <f t="shared" si="52"/>
        <v/>
      </c>
      <c r="P91" s="3" t="str">
        <f t="shared" si="53"/>
        <v>&lt;/valorDesembolsosPessoalDemaisTransporteAtual&gt;</v>
      </c>
      <c r="Q91" s="3"/>
      <c r="R91" s="3" t="s">
        <v>1155</v>
      </c>
      <c r="S91" s="69" t="str">
        <f t="shared" si="54"/>
        <v/>
      </c>
      <c r="T91" s="3" t="str">
        <f t="shared" si="55"/>
        <v>&lt;/valorDesembolsosPessoalDemaisTransporteAnterior&gt;</v>
      </c>
      <c r="U91" s="3"/>
      <c r="V91" s="3"/>
      <c r="W91" s="3"/>
      <c r="X91" s="3"/>
      <c r="Y91" s="3"/>
      <c r="Z91" s="3"/>
    </row>
    <row r="92" ht="12.75" spans="1:26">
      <c r="A92" s="61" t="s">
        <v>147</v>
      </c>
      <c r="B92" s="27" t="s">
        <v>1156</v>
      </c>
      <c r="C92" s="17"/>
      <c r="D92" s="18"/>
      <c r="E92" s="45"/>
      <c r="F92" s="3"/>
      <c r="G92" s="3"/>
      <c r="H92" s="3"/>
      <c r="I92" s="3" t="s">
        <v>1157</v>
      </c>
      <c r="J92" s="3" t="str">
        <f t="shared" si="49"/>
        <v/>
      </c>
      <c r="K92" s="68" t="str">
        <f t="shared" si="50"/>
        <v/>
      </c>
      <c r="L92" s="3" t="str">
        <f t="shared" si="51"/>
        <v/>
      </c>
      <c r="M92" s="3"/>
      <c r="N92" s="3" t="s">
        <v>1158</v>
      </c>
      <c r="O92" s="69" t="str">
        <f t="shared" si="52"/>
        <v/>
      </c>
      <c r="P92" s="3" t="str">
        <f t="shared" si="53"/>
        <v>&lt;/valorDesembolsosPessoalDemaisDesportoLazerAtual&gt;</v>
      </c>
      <c r="Q92" s="3"/>
      <c r="R92" s="3" t="s">
        <v>1159</v>
      </c>
      <c r="S92" s="69" t="str">
        <f t="shared" si="54"/>
        <v/>
      </c>
      <c r="T92" s="3" t="str">
        <f t="shared" si="55"/>
        <v>&lt;/valorDesembolsosPessoalDemaisDesportoLazerAnterior&gt;</v>
      </c>
      <c r="U92" s="3"/>
      <c r="V92" s="3"/>
      <c r="W92" s="3"/>
      <c r="X92" s="3"/>
      <c r="Y92" s="3"/>
      <c r="Z92" s="3"/>
    </row>
    <row r="93" ht="13.5" spans="1:26">
      <c r="A93" s="65" t="s">
        <v>150</v>
      </c>
      <c r="B93" s="30" t="s">
        <v>1160</v>
      </c>
      <c r="C93" s="31"/>
      <c r="D93" s="32"/>
      <c r="E93" s="33"/>
      <c r="F93" s="3"/>
      <c r="G93" s="3"/>
      <c r="H93" s="3"/>
      <c r="I93" s="3" t="s">
        <v>1161</v>
      </c>
      <c r="J93" s="3" t="str">
        <f t="shared" si="49"/>
        <v/>
      </c>
      <c r="K93" s="68" t="str">
        <f t="shared" si="50"/>
        <v/>
      </c>
      <c r="L93" s="3" t="str">
        <f t="shared" si="51"/>
        <v/>
      </c>
      <c r="M93" s="3"/>
      <c r="N93" s="3" t="s">
        <v>1162</v>
      </c>
      <c r="O93" s="69" t="str">
        <f t="shared" si="52"/>
        <v/>
      </c>
      <c r="P93" s="3" t="str">
        <f t="shared" si="53"/>
        <v>&lt;/valorDesembolsosPessoalDemaisEncargosEspeciaisAtual&gt;</v>
      </c>
      <c r="Q93" s="3"/>
      <c r="R93" s="3" t="s">
        <v>1163</v>
      </c>
      <c r="S93" s="69" t="str">
        <f t="shared" si="54"/>
        <v/>
      </c>
      <c r="T93" s="3" t="str">
        <f t="shared" si="55"/>
        <v>&lt;/valorDesembolsosPessoalDemaisEncargosEspeciaisAnterior&gt;</v>
      </c>
      <c r="U93" s="3"/>
      <c r="V93" s="3"/>
      <c r="W93" s="3"/>
      <c r="X93" s="3"/>
      <c r="Y93" s="3"/>
      <c r="Z93" s="3"/>
    </row>
    <row r="94" ht="13.5" spans="1:26">
      <c r="A94" s="71" t="s">
        <v>153</v>
      </c>
      <c r="B94" s="72" t="s">
        <v>1164</v>
      </c>
      <c r="C94" s="39"/>
      <c r="D94" s="73">
        <f t="shared" ref="D94:E94" si="56">SUM(D66:D93)</f>
        <v>0</v>
      </c>
      <c r="E94" s="74">
        <f t="shared" si="56"/>
        <v>0</v>
      </c>
      <c r="F94" s="3"/>
      <c r="G94" s="3"/>
      <c r="H94" s="3"/>
      <c r="I94" s="3" t="s">
        <v>1165</v>
      </c>
      <c r="J94" s="3" t="str">
        <f t="shared" si="49"/>
        <v/>
      </c>
      <c r="K94" s="68" t="str">
        <f t="shared" si="50"/>
        <v/>
      </c>
      <c r="L94" s="3" t="str">
        <f t="shared" si="51"/>
        <v/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spans="1:26">
      <c r="A95" s="3"/>
      <c r="B95" s="3"/>
      <c r="C95" s="75"/>
      <c r="D95" s="75"/>
      <c r="E95" s="7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spans="1:26">
      <c r="A96" s="4" t="s">
        <v>1166</v>
      </c>
      <c r="B96" s="5"/>
      <c r="C96" s="5"/>
      <c r="D96" s="5"/>
      <c r="E96" s="6"/>
      <c r="F96" s="3"/>
      <c r="G96" s="3"/>
      <c r="H96" s="3"/>
      <c r="I96" s="3"/>
      <c r="J96" s="3" t="s">
        <v>1167</v>
      </c>
      <c r="K96" s="3"/>
      <c r="L96" s="3" t="s">
        <v>1168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6.25" spans="1:26">
      <c r="A97" s="7" t="s">
        <v>15</v>
      </c>
      <c r="B97" s="8" t="s">
        <v>616</v>
      </c>
      <c r="C97" s="9" t="s">
        <v>17</v>
      </c>
      <c r="D97" s="9" t="s">
        <v>388</v>
      </c>
      <c r="E97" s="10" t="s">
        <v>389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spans="1:26">
      <c r="A98" s="61" t="s">
        <v>23</v>
      </c>
      <c r="B98" s="27" t="s">
        <v>1169</v>
      </c>
      <c r="C98" s="17"/>
      <c r="D98" s="18"/>
      <c r="E98" s="45"/>
      <c r="F98" s="3"/>
      <c r="G98" s="3"/>
      <c r="H98" s="3"/>
      <c r="I98" s="3" t="s">
        <v>1170</v>
      </c>
      <c r="J98" s="3" t="str">
        <f t="shared" ref="J98:J101" si="57">IF(C98="","",I98)</f>
        <v/>
      </c>
      <c r="K98" s="68" t="str">
        <f t="shared" ref="K98:K101" si="58">IF(C98="","",C98)</f>
        <v/>
      </c>
      <c r="L98" s="3" t="str">
        <f t="shared" ref="L98:L101" si="59">IF(C98="","",CONCATENATE("&lt;/",RIGHT(J98,LEN(J98)-9)))</f>
        <v/>
      </c>
      <c r="M98" s="3"/>
      <c r="N98" s="3" t="s">
        <v>1171</v>
      </c>
      <c r="O98" s="69" t="str">
        <f t="shared" ref="O98:O100" si="60">SUBSTITUTE(D98,",",".")</f>
        <v/>
      </c>
      <c r="P98" s="3" t="str">
        <f t="shared" ref="P98:P100" si="61">CONCATENATE("&lt;/",RIGHT(N98,LEN(N98)-9))</f>
        <v>&lt;/valorJurosCorrecaoMonetariaDividaInternaAtual&gt;</v>
      </c>
      <c r="Q98" s="3"/>
      <c r="R98" s="3" t="s">
        <v>1172</v>
      </c>
      <c r="S98" s="69" t="str">
        <f t="shared" ref="S98:S100" si="62">SUBSTITUTE(E98,",",".")</f>
        <v/>
      </c>
      <c r="T98" s="3" t="str">
        <f t="shared" ref="T98:T100" si="63">CONCATENATE("&lt;/",RIGHT(R98,LEN(R98)-9))</f>
        <v>&lt;/valorJurosCorrecaoMonetariaDividaInternaAnterior&gt;</v>
      </c>
      <c r="U98" s="3"/>
      <c r="V98" s="3"/>
      <c r="W98" s="3"/>
      <c r="X98" s="3"/>
      <c r="Y98" s="3"/>
      <c r="Z98" s="3"/>
    </row>
    <row r="99" ht="12.75" spans="1:26">
      <c r="A99" s="61" t="s">
        <v>26</v>
      </c>
      <c r="B99" s="27" t="s">
        <v>1173</v>
      </c>
      <c r="C99" s="17"/>
      <c r="D99" s="18"/>
      <c r="E99" s="45"/>
      <c r="F99" s="3"/>
      <c r="G99" s="3"/>
      <c r="H99" s="3"/>
      <c r="I99" s="3" t="s">
        <v>1174</v>
      </c>
      <c r="J99" s="3" t="str">
        <f t="shared" si="57"/>
        <v/>
      </c>
      <c r="K99" s="68" t="str">
        <f t="shared" si="58"/>
        <v/>
      </c>
      <c r="L99" s="3" t="str">
        <f t="shared" si="59"/>
        <v/>
      </c>
      <c r="M99" s="3"/>
      <c r="N99" s="3" t="s">
        <v>1175</v>
      </c>
      <c r="O99" s="69" t="str">
        <f t="shared" si="60"/>
        <v/>
      </c>
      <c r="P99" s="3" t="str">
        <f t="shared" si="61"/>
        <v>&lt;/valorJurosCorrecaoMonetariaDividaExternaAtual&gt;</v>
      </c>
      <c r="Q99" s="3"/>
      <c r="R99" s="3" t="s">
        <v>1176</v>
      </c>
      <c r="S99" s="69" t="str">
        <f t="shared" si="62"/>
        <v/>
      </c>
      <c r="T99" s="3" t="str">
        <f t="shared" si="63"/>
        <v>&lt;/valorJurosCorrecaoMonetariaDividaExternaAnterior&gt;</v>
      </c>
      <c r="U99" s="3"/>
      <c r="V99" s="3"/>
      <c r="W99" s="3"/>
      <c r="X99" s="3"/>
      <c r="Y99" s="3"/>
      <c r="Z99" s="3"/>
    </row>
    <row r="100" ht="13.5" spans="1:26">
      <c r="A100" s="65" t="s">
        <v>32</v>
      </c>
      <c r="B100" s="30" t="s">
        <v>1177</v>
      </c>
      <c r="C100" s="31"/>
      <c r="D100" s="32"/>
      <c r="E100" s="33"/>
      <c r="F100" s="3"/>
      <c r="G100" s="3"/>
      <c r="H100" s="3"/>
      <c r="I100" s="3" t="s">
        <v>1178</v>
      </c>
      <c r="J100" s="3" t="str">
        <f t="shared" si="57"/>
        <v/>
      </c>
      <c r="K100" s="68" t="str">
        <f t="shared" si="58"/>
        <v/>
      </c>
      <c r="L100" s="3" t="str">
        <f t="shared" si="59"/>
        <v/>
      </c>
      <c r="M100" s="3"/>
      <c r="N100" s="3" t="s">
        <v>1179</v>
      </c>
      <c r="O100" s="69" t="str">
        <f t="shared" si="60"/>
        <v/>
      </c>
      <c r="P100" s="3" t="str">
        <f t="shared" si="61"/>
        <v>&lt;/valorOutrosEncargosDividaAtual&gt;</v>
      </c>
      <c r="Q100" s="3"/>
      <c r="R100" s="3" t="s">
        <v>1180</v>
      </c>
      <c r="S100" s="69" t="str">
        <f t="shared" si="62"/>
        <v/>
      </c>
      <c r="T100" s="3" t="str">
        <f t="shared" si="63"/>
        <v>&lt;/valorOutrosEncargosDividaAnterior&gt;</v>
      </c>
      <c r="U100" s="3"/>
      <c r="V100" s="3"/>
      <c r="W100" s="3"/>
      <c r="X100" s="3"/>
      <c r="Y100" s="3"/>
      <c r="Z100" s="3"/>
    </row>
    <row r="101" ht="13.5" spans="1:26">
      <c r="A101" s="71" t="s">
        <v>38</v>
      </c>
      <c r="B101" s="72" t="s">
        <v>1181</v>
      </c>
      <c r="C101" s="39"/>
      <c r="D101" s="73">
        <f t="shared" ref="D101:E101" si="64">SUM(D98:D100)</f>
        <v>0</v>
      </c>
      <c r="E101" s="74">
        <f t="shared" si="64"/>
        <v>0</v>
      </c>
      <c r="F101" s="3"/>
      <c r="G101" s="3"/>
      <c r="H101" s="3"/>
      <c r="I101" s="3" t="s">
        <v>1182</v>
      </c>
      <c r="J101" s="3" t="str">
        <f t="shared" si="57"/>
        <v/>
      </c>
      <c r="K101" s="68" t="str">
        <f t="shared" si="58"/>
        <v/>
      </c>
      <c r="L101" s="3" t="str">
        <f t="shared" si="59"/>
        <v/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spans="1:2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spans="1:2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spans="1:2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spans="1:2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spans="1:2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spans="1:2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spans="1:2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spans="1:2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spans="1:2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spans="1:2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spans="1:2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spans="1:2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spans="1:2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spans="1:2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spans="1:2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spans="1:2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spans="1:2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spans="1:2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spans="1:2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spans="1:2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spans="1:2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spans="1:2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spans="1:2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spans="1:2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spans="1:2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spans="1:2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spans="1:2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spans="1:2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spans="1:2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spans="1:2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spans="1:2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spans="1:2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spans="1:2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spans="1:2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spans="1:2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spans="1:2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spans="1:2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spans="1:2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spans="1:2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spans="1:2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spans="1:2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spans="1:2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spans="1:2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spans="1:2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spans="1:2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spans="1:2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spans="1:2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spans="1:2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spans="1:2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spans="1:2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spans="1:2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spans="1:2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spans="1:2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spans="1:2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spans="1:2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spans="1:2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spans="1:2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spans="1:2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spans="1:2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spans="1:2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spans="1:2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spans="1:2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spans="1:2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spans="1:2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spans="1:2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spans="1:2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spans="1:2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spans="1:2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spans="1:2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spans="1:2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spans="1:2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spans="1:2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spans="1:2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spans="1:2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spans="1:2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spans="1:2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spans="1:2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spans="1:2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spans="1:2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spans="1:2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spans="1:2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spans="1: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spans="1:2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spans="1:2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spans="1:2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spans="1:2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spans="1:2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spans="1:2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spans="1:2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spans="1:2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spans="1:2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spans="1:2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spans="1:2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spans="1:2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spans="1:2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spans="1:2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spans="1:2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spans="1:2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spans="1:2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spans="1:2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spans="1:2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spans="1:2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spans="1:2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spans="1:2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spans="1:2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spans="1:2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spans="1:2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spans="1:2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spans="1:2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spans="1:2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spans="1:2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spans="1:2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spans="1:2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spans="1:2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spans="1:2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spans="1:2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spans="1:2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spans="1:2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spans="1:2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spans="1:2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spans="1:2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spans="1:2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spans="1:2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spans="1:2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spans="1:2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spans="1:2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spans="1:2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spans="1:2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spans="1:2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spans="1:2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spans="1:2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spans="1:2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spans="1:2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spans="1:2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spans="1:2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spans="1:2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spans="1:2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spans="1:2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spans="1:2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spans="1:2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spans="1:2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spans="1:2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spans="1:2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spans="1:2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spans="1:2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spans="1:2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spans="1:2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spans="1:2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spans="1:2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spans="1:2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spans="1:2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spans="1:2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spans="1:2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spans="1:2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spans="1:2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spans="1:2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spans="1:2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spans="1:2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spans="1:2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spans="1:2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spans="1:2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spans="1:2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spans="1:2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spans="1:2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spans="1:2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spans="1:2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spans="1:2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spans="1:2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spans="1:2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spans="1:2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spans="1:2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spans="1:2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spans="1:2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spans="1:2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spans="1:2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spans="1:2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spans="1:2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spans="1:2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spans="1:2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spans="1:2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spans="1:2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spans="1: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spans="1:2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spans="1:2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spans="1:2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spans="1:2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spans="1:2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spans="1:2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spans="1:2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spans="1:2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spans="1:2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spans="1:2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spans="1:2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spans="1:2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spans="1:2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spans="1:2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spans="1:2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spans="1:2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spans="1:2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spans="1:2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spans="1:2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spans="1:2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spans="1:2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spans="1:2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spans="1:2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spans="1:2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spans="1:2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spans="1:2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spans="1:2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spans="1:2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spans="1:2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spans="1:2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spans="1:2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spans="1:2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spans="1:2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spans="1:2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spans="1:2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spans="1:2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spans="1:2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spans="1:2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spans="1:2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spans="1:2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spans="1:2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spans="1:2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spans="1:2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spans="1:2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spans="1:2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spans="1:2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spans="1:2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spans="1:2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spans="1:2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spans="1:2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spans="1:2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spans="1:2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spans="1:2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spans="1:2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spans="1:2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spans="1:2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spans="1:2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spans="1:2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spans="1:2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spans="1:2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spans="1:2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spans="1:2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spans="1:2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spans="1:2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spans="1:2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spans="1:2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spans="1:2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spans="1:2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spans="1:2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spans="1:2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spans="1:2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spans="1:2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spans="1:2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spans="1:2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spans="1:2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spans="1:2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spans="1:2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spans="1:2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spans="1:2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spans="1:2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spans="1:2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spans="1:2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spans="1:2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spans="1:2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spans="1:2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spans="1:2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spans="1:2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spans="1:2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spans="1:2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spans="1:2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spans="1:2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spans="1:2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spans="1:2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spans="1:2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spans="1:2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spans="1:2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spans="1:2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spans="1:2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spans="1:2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spans="1: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spans="1:2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spans="1:2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spans="1:2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spans="1:2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spans="1:2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spans="1:2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spans="1:2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spans="1:2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spans="1:2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spans="1:2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spans="1:2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spans="1:2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spans="1:2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spans="1:2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spans="1:2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spans="1:2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spans="1:2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spans="1:2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spans="1:2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spans="1:2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spans="1:2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spans="1:2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spans="1:2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spans="1:2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spans="1:2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spans="1:2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spans="1:2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spans="1:2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spans="1:2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spans="1:2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spans="1:2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spans="1:2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spans="1:2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spans="1:2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spans="1:2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spans="1:2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spans="1:2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spans="1:2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spans="1:2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spans="1:2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spans="1:2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spans="1:2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spans="1:2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spans="1:2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spans="1:2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spans="1:2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spans="1:2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spans="1:2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spans="1:2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spans="1:2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spans="1:2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spans="1:2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spans="1:2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spans="1:2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spans="1:2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spans="1:2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spans="1:2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spans="1:2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spans="1:2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spans="1:2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spans="1:2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spans="1:2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spans="1:2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spans="1:2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spans="1:2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spans="1:2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spans="1:2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spans="1:2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spans="1:2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spans="1:2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spans="1:2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spans="1:2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spans="1:2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spans="1:2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spans="1:2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spans="1:2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spans="1:2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spans="1:2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spans="1:2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spans="1:2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spans="1:2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spans="1:2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spans="1:2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spans="1:2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spans="1:2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spans="1:2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spans="1:2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spans="1:2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spans="1:2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spans="1:2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spans="1:2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spans="1:2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spans="1:2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spans="1:2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spans="1:2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spans="1:2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spans="1:2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spans="1:2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spans="1:2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spans="1: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spans="1:2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spans="1:2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spans="1:2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spans="1:2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spans="1:2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spans="1:2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spans="1:2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spans="1:2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spans="1:2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spans="1:2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spans="1:2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spans="1:2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spans="1:2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spans="1:2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spans="1:2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spans="1:2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spans="1:2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spans="1:2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spans="1:2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spans="1:2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spans="1:2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spans="1:2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spans="1:2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spans="1:2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spans="1:2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spans="1:2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spans="1:2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spans="1:2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spans="1:2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spans="1:2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spans="1:2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spans="1:2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spans="1:2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spans="1:2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spans="1:2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spans="1:2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spans="1:2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spans="1:2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spans="1:2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spans="1:2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spans="1:2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spans="1:2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spans="1:2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spans="1:2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spans="1:2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spans="1:2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spans="1:2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spans="1:2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spans="1:2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spans="1:2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spans="1:2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spans="1:2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spans="1:2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spans="1:2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spans="1:2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spans="1:2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spans="1:2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spans="1:2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spans="1:2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spans="1:2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spans="1:2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spans="1:2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spans="1:2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spans="1:2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spans="1:2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spans="1:2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spans="1:2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spans="1:2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spans="1:2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spans="1:2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spans="1:2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spans="1:2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spans="1:2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spans="1:2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spans="1:2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spans="1:2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spans="1:2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spans="1:2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spans="1:2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spans="1:2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spans="1:2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spans="1:2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spans="1:2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spans="1:2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spans="1:2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spans="1:2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spans="1:2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spans="1:2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spans="1:2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spans="1:2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spans="1:2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spans="1:2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spans="1:2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spans="1:2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spans="1:2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spans="1:2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spans="1:2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spans="1:2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spans="1:2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spans="1: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spans="1:2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spans="1:2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spans="1:2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spans="1:2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spans="1:2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spans="1:2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spans="1:2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spans="1:2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spans="1:2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spans="1:2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spans="1:2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spans="1:2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spans="1:2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spans="1:2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spans="1:2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spans="1:2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spans="1:2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spans="1:2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spans="1:2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spans="1:2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spans="1:2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spans="1:2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spans="1:2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spans="1:2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spans="1:2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spans="1:2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spans="1:2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spans="1:2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spans="1:2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spans="1:2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spans="1:2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spans="1:2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spans="1:2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spans="1:2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spans="1:2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spans="1:2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spans="1:2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spans="1:2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spans="1:2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spans="1:2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spans="1:2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spans="1:2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spans="1:2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spans="1:2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spans="1:2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spans="1:2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spans="1:2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spans="1:2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spans="1:2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spans="1:2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spans="1:2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spans="1:2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spans="1:2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spans="1:2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spans="1:2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spans="1:2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spans="1:2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spans="1:2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spans="1:2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spans="1:2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spans="1:2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spans="1:2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spans="1:2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spans="1:2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spans="1:2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spans="1:2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spans="1:2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spans="1:2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spans="1:2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spans="1:2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spans="1:2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spans="1:2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spans="1:2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spans="1:2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spans="1:2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spans="1:2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spans="1:2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spans="1:2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spans="1:2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spans="1:2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spans="1:2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spans="1:2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spans="1:2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spans="1:2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spans="1:2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spans="1:2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spans="1:2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spans="1:2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spans="1:2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spans="1:2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spans="1:2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spans="1:2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spans="1:2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spans="1:2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spans="1:2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spans="1:2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spans="1:2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spans="1:2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spans="1:2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spans="1: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spans="1:2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spans="1:2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spans="1:2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spans="1:2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spans="1:2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spans="1:2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spans="1:2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spans="1:2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spans="1:2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spans="1:2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spans="1:2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spans="1:2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spans="1:2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spans="1:2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spans="1:2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spans="1:2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spans="1:2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spans="1:2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spans="1:2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spans="1:2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spans="1:2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spans="1:2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spans="1:2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spans="1:2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spans="1:2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spans="1:2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spans="1:2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spans="1:2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spans="1:2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spans="1:2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spans="1:2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spans="1:2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spans="1:2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spans="1:2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spans="1:2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spans="1:2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spans="1:2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spans="1:2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spans="1:2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spans="1:2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spans="1:2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spans="1:2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spans="1:2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spans="1:2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spans="1:2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spans="1:2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spans="1:2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spans="1:2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spans="1:2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spans="1:2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spans="1:2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spans="1:2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spans="1:2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spans="1:2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spans="1:2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spans="1:2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spans="1:2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spans="1:2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spans="1:2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spans="1:2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spans="1:2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spans="1:2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spans="1:2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spans="1:2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spans="1:2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spans="1:2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spans="1:2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spans="1:2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spans="1:2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spans="1:2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spans="1:2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spans="1:2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spans="1:2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spans="1:2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spans="1:2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spans="1:2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spans="1:2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spans="1:2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spans="1:2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spans="1:2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spans="1:2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spans="1:2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spans="1:2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spans="1:2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spans="1:2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spans="1:2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spans="1:2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spans="1:2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spans="1:2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spans="1:2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spans="1:2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spans="1:2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spans="1:2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spans="1:2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spans="1:2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spans="1:2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spans="1:2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spans="1:2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spans="1:2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spans="1: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spans="1:2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spans="1:2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spans="1:2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spans="1:2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spans="1:2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spans="1:2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spans="1:2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spans="1:2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spans="1:2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spans="1:2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spans="1:2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spans="1:2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spans="1:2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spans="1:2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spans="1:2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spans="1:2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spans="1:2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spans="1:2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spans="1:2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spans="1:2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spans="1:2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spans="1:2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spans="1:2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spans="1:2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spans="1:2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spans="1:2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spans="1:2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spans="1:2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spans="1:2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spans="1:2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spans="1:2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spans="1:2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spans="1:2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spans="1:2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spans="1:2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spans="1:2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spans="1:2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spans="1:2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spans="1:2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spans="1:2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spans="1:2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spans="1:2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spans="1:2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spans="1:2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spans="1:2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spans="1:2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spans="1:2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spans="1:2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spans="1:2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spans="1:2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spans="1:2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spans="1:2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spans="1:2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spans="1:2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spans="1:2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spans="1:2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spans="1:2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spans="1:2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spans="1:2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spans="1:2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spans="1:2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spans="1:2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spans="1:2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spans="1:2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spans="1:2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spans="1:2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spans="1:2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spans="1:2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spans="1:2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6">
    <mergeCell ref="A1:E1"/>
    <mergeCell ref="A2:E2"/>
    <mergeCell ref="A47:E47"/>
    <mergeCell ref="A64:E64"/>
    <mergeCell ref="B95:E95"/>
    <mergeCell ref="A96:E96"/>
  </mergeCells>
  <pageMargins left="0" right="0" top="0" bottom="0" header="0" footer="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8 D 3 F E E E 8 F D 0 1 7 B 4 9 9 5 E 4 4 B 9 0 6 6 3 0 3 0 C C "   m a : c o n t e n t T y p e V e r s i o n = " 7 "   m a : c o n t e n t T y p e D e s c r i p t i o n = " C r i e   u m   n o v o   d o c u m e n t o . "   m a : c o n t e n t T y p e S c o p e = " "   m a : v e r s i o n I D = " 8 0 a 3 8 e a 4 b 8 6 9 7 9 6 c e 7 1 4 5 1 a 2 7 6 9 f d 5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a 5 2 9 7 b b 1 c b 1 0 4 c 7 6 0 e 8 e 7 4 6 f 9 9 9 7 9 a f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d b 9 c f 7 a - 9 3 2 f - 4 1 3 9 - a e a 8 - 4 a a 3 e 6 5 a f 3 8 7 " >  
 < x s d : i m p o r t   n a m e s p a c e = " 0 d b 9 c f 7 a - 9 3 2 f - 4 1 3 9 - a e a 8 - 4 a a 3 e 6 5 a f 3 8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d b 9 c f 7 a - 9 3 2 f - 4 1 3 9 - a e a 8 - 4 a a 3 e 6 5 a f 3 8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1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4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�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A9182F62-D02C-47EE-8F8C-3EC11A08E78E}">
  <ds:schemaRefs/>
</ds:datastoreItem>
</file>

<file path=customXml/itemProps2.xml><?xml version="1.0" encoding="utf-8"?>
<ds:datastoreItem xmlns:ds="http://schemas.openxmlformats.org/officeDocument/2006/customXml" ds:itemID="{921C6899-D59D-4A3D-A9EA-DF8A7298C9E5}">
  <ds:schemaRefs/>
</ds:datastoreItem>
</file>

<file path=customXml/itemProps3.xml><?xml version="1.0" encoding="utf-8"?>
<ds:datastoreItem xmlns:ds="http://schemas.openxmlformats.org/officeDocument/2006/customXml" ds:itemID="{FD27EA2B-F9D5-48BE-A0CA-94B83E4E67A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CAPA</vt:lpstr>
      <vt:lpstr>anexo12</vt:lpstr>
      <vt:lpstr>anexo13</vt:lpstr>
      <vt:lpstr>anexo14</vt:lpstr>
      <vt:lpstr>anexo18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05476252436</cp:lastModifiedBy>
  <dcterms:created xsi:type="dcterms:W3CDTF">2026-03-19T14:52:00Z</dcterms:created>
  <dcterms:modified xsi:type="dcterms:W3CDTF">2026-03-20T13:44:22Z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0x0101008D3FEEE8FD017B4995E44B90663030CC</vt:lpwstr>
  </property>
  <property fmtid="{D5CDD505-2E9C-101B-9397-08002B2CF9AE}" pid="3" name="ICV">
    <vt:lpwstr>3A1A9F1BCEA84C848E16ECE1CA5C6ACC_12</vt:lpwstr>
  </property>
  <property fmtid="{D5CDD505-2E9C-101B-9397-08002B2CF9AE}" pid="4" name="KSOProductBuildVer">
    <vt:lpwstr>1046-12.2.0.23196</vt:lpwstr>
  </property>
</Properties>
</file>